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unka\Desktop\Cd\parkoviště jiráskova\SOUPIS PRACÍ\"/>
    </mc:Choice>
  </mc:AlternateContent>
  <xr:revisionPtr revIDLastSave="0" documentId="8_{CDAA23D1-D56C-4AC7-B42D-AE415FF023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VRN  VRN 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'VRN  VRN 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Pol'!$A$1:$X$169</definedName>
    <definedName name="_xlnm.Print_Area" localSheetId="1">Stavba!$A$1:$J$58</definedName>
    <definedName name="_xlnm.Print_Area" localSheetId="4">'VRN  VRN  Pol'!$A$1:$X$38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F39" i="1"/>
  <c r="G37" i="13"/>
  <c r="BA33" i="13"/>
  <c r="BA28" i="13"/>
  <c r="BA27" i="13"/>
  <c r="BA23" i="13"/>
  <c r="BA16" i="13"/>
  <c r="BA11" i="13"/>
  <c r="G9" i="13"/>
  <c r="M9" i="13" s="1"/>
  <c r="I9" i="13"/>
  <c r="K9" i="13"/>
  <c r="K8" i="13" s="1"/>
  <c r="O9" i="13"/>
  <c r="Q9" i="13"/>
  <c r="V9" i="13"/>
  <c r="V8" i="13" s="1"/>
  <c r="G15" i="13"/>
  <c r="I15" i="13"/>
  <c r="K15" i="13"/>
  <c r="M15" i="13"/>
  <c r="O15" i="13"/>
  <c r="Q15" i="13"/>
  <c r="V15" i="13"/>
  <c r="G19" i="13"/>
  <c r="AF37" i="13" s="1"/>
  <c r="I19" i="13"/>
  <c r="K19" i="13"/>
  <c r="O19" i="13"/>
  <c r="O8" i="13" s="1"/>
  <c r="Q19" i="13"/>
  <c r="V19" i="13"/>
  <c r="G26" i="13"/>
  <c r="M26" i="13" s="1"/>
  <c r="I26" i="13"/>
  <c r="I8" i="13" s="1"/>
  <c r="K26" i="13"/>
  <c r="O26" i="13"/>
  <c r="Q26" i="13"/>
  <c r="Q8" i="13" s="1"/>
  <c r="V26" i="13"/>
  <c r="G31" i="13"/>
  <c r="I31" i="13"/>
  <c r="K31" i="13"/>
  <c r="O31" i="13"/>
  <c r="Q31" i="13"/>
  <c r="V31" i="13"/>
  <c r="G32" i="13"/>
  <c r="I32" i="13"/>
  <c r="K32" i="13"/>
  <c r="M32" i="13"/>
  <c r="M31" i="13" s="1"/>
  <c r="O32" i="13"/>
  <c r="Q32" i="13"/>
  <c r="V32" i="13"/>
  <c r="AE37" i="13"/>
  <c r="G168" i="12"/>
  <c r="BA92" i="12"/>
  <c r="BA88" i="12"/>
  <c r="BA46" i="12"/>
  <c r="BA18" i="12"/>
  <c r="BA10" i="12"/>
  <c r="G9" i="12"/>
  <c r="I9" i="12"/>
  <c r="K9" i="12"/>
  <c r="M9" i="12"/>
  <c r="O9" i="12"/>
  <c r="Q9" i="12"/>
  <c r="V9" i="12"/>
  <c r="G13" i="12"/>
  <c r="G8" i="12" s="1"/>
  <c r="I13" i="12"/>
  <c r="K13" i="12"/>
  <c r="O13" i="12"/>
  <c r="O8" i="12" s="1"/>
  <c r="Q13" i="12"/>
  <c r="V13" i="12"/>
  <c r="G15" i="12"/>
  <c r="M15" i="12" s="1"/>
  <c r="I15" i="12"/>
  <c r="I8" i="12" s="1"/>
  <c r="K15" i="12"/>
  <c r="O15" i="12"/>
  <c r="Q15" i="12"/>
  <c r="Q8" i="12" s="1"/>
  <c r="V15" i="12"/>
  <c r="G17" i="12"/>
  <c r="I17" i="12"/>
  <c r="K17" i="12"/>
  <c r="K8" i="12" s="1"/>
  <c r="M17" i="12"/>
  <c r="O17" i="12"/>
  <c r="Q17" i="12"/>
  <c r="V17" i="12"/>
  <c r="V8" i="12" s="1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3" i="12"/>
  <c r="I33" i="12"/>
  <c r="K33" i="12"/>
  <c r="M33" i="12"/>
  <c r="O33" i="12"/>
  <c r="Q33" i="12"/>
  <c r="V33" i="12"/>
  <c r="G37" i="12"/>
  <c r="I37" i="12"/>
  <c r="K37" i="12"/>
  <c r="M37" i="12"/>
  <c r="O37" i="12"/>
  <c r="Q37" i="12"/>
  <c r="V37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49" i="12"/>
  <c r="I49" i="12"/>
  <c r="K49" i="12"/>
  <c r="M49" i="12"/>
  <c r="O49" i="12"/>
  <c r="Q49" i="12"/>
  <c r="V49" i="12"/>
  <c r="G53" i="12"/>
  <c r="I53" i="12"/>
  <c r="K53" i="12"/>
  <c r="M53" i="12"/>
  <c r="O53" i="12"/>
  <c r="Q53" i="12"/>
  <c r="V53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4" i="12"/>
  <c r="G63" i="12" s="1"/>
  <c r="I64" i="12"/>
  <c r="K64" i="12"/>
  <c r="M64" i="12"/>
  <c r="O64" i="12"/>
  <c r="O63" i="12" s="1"/>
  <c r="Q64" i="12"/>
  <c r="V64" i="12"/>
  <c r="G67" i="12"/>
  <c r="M67" i="12" s="1"/>
  <c r="I67" i="12"/>
  <c r="K67" i="12"/>
  <c r="O67" i="12"/>
  <c r="Q67" i="12"/>
  <c r="V67" i="12"/>
  <c r="G70" i="12"/>
  <c r="M70" i="12" s="1"/>
  <c r="I70" i="12"/>
  <c r="I63" i="12" s="1"/>
  <c r="K70" i="12"/>
  <c r="O70" i="12"/>
  <c r="Q70" i="12"/>
  <c r="Q63" i="12" s="1"/>
  <c r="V70" i="12"/>
  <c r="G73" i="12"/>
  <c r="I73" i="12"/>
  <c r="K73" i="12"/>
  <c r="K63" i="12" s="1"/>
  <c r="M73" i="12"/>
  <c r="O73" i="12"/>
  <c r="Q73" i="12"/>
  <c r="V73" i="12"/>
  <c r="V63" i="12" s="1"/>
  <c r="G76" i="12"/>
  <c r="I76" i="12"/>
  <c r="K76" i="12"/>
  <c r="M76" i="12"/>
  <c r="O76" i="12"/>
  <c r="Q76" i="12"/>
  <c r="V76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4" i="12"/>
  <c r="I84" i="12"/>
  <c r="K84" i="12"/>
  <c r="M84" i="12"/>
  <c r="O84" i="12"/>
  <c r="Q84" i="12"/>
  <c r="V84" i="12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100" i="12"/>
  <c r="I100" i="12"/>
  <c r="K100" i="12"/>
  <c r="M100" i="12"/>
  <c r="O100" i="12"/>
  <c r="Q100" i="12"/>
  <c r="V100" i="12"/>
  <c r="G106" i="12"/>
  <c r="M106" i="12" s="1"/>
  <c r="I106" i="12"/>
  <c r="K106" i="12"/>
  <c r="O106" i="12"/>
  <c r="Q106" i="12"/>
  <c r="V106" i="12"/>
  <c r="G112" i="12"/>
  <c r="M112" i="12" s="1"/>
  <c r="I112" i="12"/>
  <c r="K112" i="12"/>
  <c r="O112" i="12"/>
  <c r="Q112" i="12"/>
  <c r="V112" i="12"/>
  <c r="G116" i="12"/>
  <c r="G115" i="12" s="1"/>
  <c r="I116" i="12"/>
  <c r="K116" i="12"/>
  <c r="M116" i="12"/>
  <c r="O116" i="12"/>
  <c r="O115" i="12" s="1"/>
  <c r="Q116" i="12"/>
  <c r="V116" i="12"/>
  <c r="G120" i="12"/>
  <c r="M120" i="12" s="1"/>
  <c r="I120" i="12"/>
  <c r="K120" i="12"/>
  <c r="O120" i="12"/>
  <c r="Q120" i="12"/>
  <c r="V120" i="12"/>
  <c r="G124" i="12"/>
  <c r="M124" i="12" s="1"/>
  <c r="I124" i="12"/>
  <c r="I115" i="12" s="1"/>
  <c r="K124" i="12"/>
  <c r="O124" i="12"/>
  <c r="Q124" i="12"/>
  <c r="Q115" i="12" s="1"/>
  <c r="V124" i="12"/>
  <c r="G127" i="12"/>
  <c r="I127" i="12"/>
  <c r="K127" i="12"/>
  <c r="K115" i="12" s="1"/>
  <c r="M127" i="12"/>
  <c r="O127" i="12"/>
  <c r="Q127" i="12"/>
  <c r="V127" i="12"/>
  <c r="V115" i="12" s="1"/>
  <c r="G130" i="12"/>
  <c r="I130" i="12"/>
  <c r="K130" i="12"/>
  <c r="M130" i="12"/>
  <c r="O130" i="12"/>
  <c r="Q130" i="12"/>
  <c r="V130" i="12"/>
  <c r="G137" i="12"/>
  <c r="M137" i="12" s="1"/>
  <c r="I137" i="12"/>
  <c r="K137" i="12"/>
  <c r="O137" i="12"/>
  <c r="Q137" i="12"/>
  <c r="V137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5" i="12"/>
  <c r="I155" i="12"/>
  <c r="O155" i="12"/>
  <c r="Q155" i="12"/>
  <c r="G156" i="12"/>
  <c r="I156" i="12"/>
  <c r="K156" i="12"/>
  <c r="K155" i="12" s="1"/>
  <c r="M156" i="12"/>
  <c r="M155" i="12" s="1"/>
  <c r="O156" i="12"/>
  <c r="Q156" i="12"/>
  <c r="V156" i="12"/>
  <c r="V155" i="12" s="1"/>
  <c r="G160" i="12"/>
  <c r="G159" i="12" s="1"/>
  <c r="I160" i="12"/>
  <c r="I159" i="12" s="1"/>
  <c r="K160" i="12"/>
  <c r="O160" i="12"/>
  <c r="O159" i="12" s="1"/>
  <c r="Q160" i="12"/>
  <c r="Q159" i="12" s="1"/>
  <c r="V160" i="12"/>
  <c r="G162" i="12"/>
  <c r="M162" i="12" s="1"/>
  <c r="I162" i="12"/>
  <c r="K162" i="12"/>
  <c r="K159" i="12" s="1"/>
  <c r="O162" i="12"/>
  <c r="Q162" i="12"/>
  <c r="V162" i="12"/>
  <c r="V159" i="12" s="1"/>
  <c r="G165" i="12"/>
  <c r="I165" i="12"/>
  <c r="K165" i="12"/>
  <c r="M165" i="12"/>
  <c r="O165" i="12"/>
  <c r="Q165" i="12"/>
  <c r="V165" i="12"/>
  <c r="AE168" i="12"/>
  <c r="I20" i="1"/>
  <c r="I19" i="1"/>
  <c r="I18" i="1"/>
  <c r="I17" i="1"/>
  <c r="I16" i="1"/>
  <c r="I58" i="1"/>
  <c r="J56" i="1" s="1"/>
  <c r="F45" i="1"/>
  <c r="G23" i="1" s="1"/>
  <c r="G45" i="1"/>
  <c r="G25" i="1" s="1"/>
  <c r="A25" i="1" s="1"/>
  <c r="H45" i="1"/>
  <c r="H44" i="1"/>
  <c r="I44" i="1" s="1"/>
  <c r="H43" i="1"/>
  <c r="I43" i="1" s="1"/>
  <c r="I42" i="1"/>
  <c r="H42" i="1"/>
  <c r="H41" i="1"/>
  <c r="I41" i="1" s="1"/>
  <c r="H40" i="1"/>
  <c r="I40" i="1" s="1"/>
  <c r="H39" i="1"/>
  <c r="I39" i="1" s="1"/>
  <c r="I45" i="1" s="1"/>
  <c r="J55" i="1" l="1"/>
  <c r="J52" i="1"/>
  <c r="J53" i="1"/>
  <c r="J54" i="1"/>
  <c r="J57" i="1"/>
  <c r="G26" i="1"/>
  <c r="A26" i="1"/>
  <c r="A23" i="1"/>
  <c r="G28" i="1"/>
  <c r="M19" i="13"/>
  <c r="M8" i="13" s="1"/>
  <c r="G8" i="13"/>
  <c r="M115" i="12"/>
  <c r="M63" i="12"/>
  <c r="M8" i="12"/>
  <c r="M160" i="12"/>
  <c r="M159" i="12" s="1"/>
  <c r="M13" i="12"/>
  <c r="AF168" i="12"/>
  <c r="J44" i="1"/>
  <c r="J40" i="1"/>
  <c r="J41" i="1"/>
  <c r="J42" i="1"/>
  <c r="J43" i="1"/>
  <c r="J39" i="1"/>
  <c r="J45" i="1" s="1"/>
  <c r="I21" i="1"/>
  <c r="J28" i="1"/>
  <c r="J26" i="1"/>
  <c r="G38" i="1"/>
  <c r="F38" i="1"/>
  <c r="J23" i="1"/>
  <c r="J24" i="1"/>
  <c r="J25" i="1"/>
  <c r="J27" i="1"/>
  <c r="E24" i="1"/>
  <c r="E26" i="1"/>
  <c r="J5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Guňka</author>
  </authors>
  <commentList>
    <comment ref="S6" authorId="0" shapeId="0" xr:uid="{6CF6E4E6-63D5-456E-B431-1B2E1C304CB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A1B8F4-D0AB-4149-89FD-164E3D4ED0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Guňka</author>
  </authors>
  <commentList>
    <comment ref="S6" authorId="0" shapeId="0" xr:uid="{3F7104D8-834E-4EE5-B8D5-427163BC28A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287E591-E701-4DB0-ABA0-3FC1C0B77D7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<sst xmlns="http://schemas.openxmlformats.org/spreadsheetml/2006/main" count="804" uniqueCount="296">
  <si>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</si>
  <si>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</si>
  <si>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</si>
  <si>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</si>
  <si>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</si>
  <si>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</si>
  <si>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</si>
  <si>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</si>
  <si>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</si>
  <si>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</si>
  <si>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</si>
  <si>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</si>
  <si>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</si>
  <si>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</si>
  <si>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</si>
  <si>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</si>
  <si>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</si>
  <si>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</si>
  <si>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</si>
  <si>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</si>
  <si>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</si>
  <si>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</si>
  <si>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</si>
  <si>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</si>
  <si>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</si>
  <si>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</si>
  <si>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</si>
  <si>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</si>
  <si>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</si>
  <si>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</si>
  <si>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</si>
  <si>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</si>
  <si>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</si>
  <si>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</si>
  <si>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</si>
  <si>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</si>
  <si>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</si>
  <si>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</si>
  <si>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</si>
  <si>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</si>
  <si>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</si>
  <si>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</si>
  <si>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</si>
  <si>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</si>
  <si>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PG  14</t>
  </si>
  <si>
    <t>Parkovací stání na ulici Jiráskova, Krnov</t>
  </si>
  <si>
    <t>Stavba</t>
  </si>
  <si>
    <t>Stavební objekt</t>
  </si>
  <si>
    <t>SO 101</t>
  </si>
  <si>
    <t>Parkovací plochy s přístupovým chodníkem</t>
  </si>
  <si>
    <t xml:space="preserve">VRN </t>
  </si>
  <si>
    <t>VEDLEJŠÍ ROZPOČTOVÉ NÁKLADY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</si>
  <si>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</si>
  <si>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</si>
  <si>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</si>
  <si>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</si>
  <si>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</si>
  <si>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</si>
  <si>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</si>
  <si>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</si>
  <si>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</si>
  <si>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</si>
  <si>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</si>
  <si>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</si>
  <si>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</si>
  <si>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</si>
  <si>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</si>
  <si>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</si>
  <si>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</si>
  <si>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</si>
  <si>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</si>
  <si>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</si>
  <si>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</si>
  <si>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</si>
  <si>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</si>
  <si>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</si>
  <si>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</si>
  <si>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</si>
  <si>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</si>
  <si>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</si>
  <si>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</si>
  <si>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</si>
  <si>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</si>
  <si>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</si>
  <si>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</si>
  <si>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</si>
  <si>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</si>
  <si>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</si>
  <si>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</si>
  <si>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</si>
  <si>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</si>
  <si>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</si>
  <si>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</si>
  <si>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</si>
  <si>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</si>
  <si>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</si>
  <si>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</si>
  <si>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112203229R00</t>
  </si>
  <si>
    <t>Odstranění pařezu ve ztížených podmínkách průměr přes 900 do 1000 mm, na svahu přes 1:5 do 1:2</t>
  </si>
  <si>
    <t>kus</t>
  </si>
  <si>
    <t>823-1</t>
  </si>
  <si>
    <t>RTS 19/ II</t>
  </si>
  <si>
    <t>Práce</t>
  </si>
  <si>
    <t>POL1_</t>
  </si>
  <si>
    <t>s odklizením získaného dřeva na vzdálenost do 20 m, se složením na hromady nebo s naložením na dopravní prostředek, se zasypáním jámy, doplněním zeminy, zhutněním a úpravou terénu,</t>
  </si>
  <si>
    <t>SPI</t>
  </si>
  <si>
    <t>odstranění stav. pařezu : 1</t>
  </si>
  <si>
    <t>VV</t>
  </si>
  <si>
    <t>SPU</t>
  </si>
  <si>
    <t>113107310R00</t>
  </si>
  <si>
    <t>Odstranění podkladů nebo krytů z kameniva těženého, v ploše jednotlivě do 50 m2, tloušťka vrstvy 100 mm</t>
  </si>
  <si>
    <t>m2</t>
  </si>
  <si>
    <t>822-1</t>
  </si>
  <si>
    <t>113108310R00</t>
  </si>
  <si>
    <t>Odstranění podkladů nebo krytů živičných, v ploše jednotlivě do 50 m2, tloušťka vrstvy 100 mm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</si>
  <si>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</si>
  <si>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</si>
  <si>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</si>
  <si>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</si>
  <si>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</si>
  <si>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(70,70+64+57)*0,1</t>
  </si>
  <si>
    <t>122201101R00</t>
  </si>
  <si>
    <t>Odkopávky a  prokopávky nezapažené v hornině 3_x000D_
 do 100 m3</t>
  </si>
  <si>
    <t>s přehozením výkopku na vzdálenost do 3 m nebo s naložením na dopravní prostředek,</t>
  </si>
  <si>
    <t>(70,70+57)*0,47+64*0,3</t>
  </si>
  <si>
    <t>122201109R00</t>
  </si>
  <si>
    <t>Odkopávky a  prokopávky nezapažené v hornině 3_x000D_
 příplatek k cenám za lepivost horniny</t>
  </si>
  <si>
    <t>Odkaz na mn. položky pořadí 5 : 79,21900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</si>
  <si>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</si>
  <si>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</si>
  <si>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</si>
  <si>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79,22-20,25</t>
  </si>
  <si>
    <t>162701109R00</t>
  </si>
  <si>
    <t>Vodorovné přemístění výkopku příplatek k ceně za každých dalších i započatých 1 000 m přes 10 000 m_x000D_
 z horniny 1 až 4</t>
  </si>
  <si>
    <t>PŘÍPLATEK ZA DALŠÍCH 10 KM NAD 10 KM (CELKEM 20 KM) : 58,97</t>
  </si>
  <si>
    <t>162301424R00</t>
  </si>
  <si>
    <t>Vodorovné přemístění větví, kmenů, nebo pařezů pařezů, průměru kmene přes 700 do 900 mm, na vzdálenost do 5 000 m</t>
  </si>
  <si>
    <t xml:space="preserve"> s naložením, složením a dopravou,</t>
  </si>
  <si>
    <t>174201204R00</t>
  </si>
  <si>
    <t>Zásyp jam po pařezech průměru přes 700 do 900 mm</t>
  </si>
  <si>
    <t>výkopkem z horniny získané při dobývání pařezů s hrubým urovnáním povrchu zasypávky,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</si>
  <si>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</si>
  <si>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</si>
  <si>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</si>
  <si>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OBSYP OBJEKTŮ VHODNOU ZEMINOU Z VÝKOPKU - SIL. A CHOD. OBRUBY 0,25 m3/bm : (43+38)*0,25</t>
  </si>
  <si>
    <t>180402112R00</t>
  </si>
  <si>
    <t>Založení trávníku parkový trávník, výsevem, na svahu přes 1:5 do 1:2</t>
  </si>
  <si>
    <t>na půdě předem připravené s pokosením, naložením, odvozem odpadu do 20 km a se složením,</t>
  </si>
  <si>
    <t>10,20+12+10+9,50+8,30</t>
  </si>
  <si>
    <t>181101102R00</t>
  </si>
  <si>
    <t>Úprava pláně v zářezech v hornině 1 až 4, se zhutněním</t>
  </si>
  <si>
    <t>vyrovnáním výškových rozdílů, ploch vodorovných a ploch do sklonu 1 : 5.</t>
  </si>
  <si>
    <t>70,70+64+57</t>
  </si>
  <si>
    <t>199000005R00</t>
  </si>
  <si>
    <t>Poplatky za skládku zeminy 1- 4</t>
  </si>
  <si>
    <t>t</t>
  </si>
  <si>
    <t>58,97*2,2</t>
  </si>
  <si>
    <t>00572400R</t>
  </si>
  <si>
    <t>směs travní parková, pro běžnou zátěž</t>
  </si>
  <si>
    <t>kg</t>
  </si>
  <si>
    <t>SPCM</t>
  </si>
  <si>
    <t>Specifikace</t>
  </si>
  <si>
    <t>POL3_</t>
  </si>
  <si>
    <t>(10,20+12+10+9,50+8,30)*0,025</t>
  </si>
  <si>
    <t>564831111RT2</t>
  </si>
  <si>
    <t>Podklad ze štěrkodrti s rozprostřením a zhutněním frakce 0-32 mm, tloušťka po zhutnění 100 mm</t>
  </si>
  <si>
    <t>18</t>
  </si>
  <si>
    <t>564851111RT2</t>
  </si>
  <si>
    <t>Podklad ze štěrkodrti s rozprostřením a zhutněním frakce 0-32 mm, tloušťka po zhutnění 150 mm</t>
  </si>
  <si>
    <t>(62,40+57)*1,1</t>
  </si>
  <si>
    <t>564861111RT2</t>
  </si>
  <si>
    <t>Podklad ze štěrkodrti s rozprostřením a zhutněním frakce 0-32 mm, tloušťka po zhutnění 200 mm</t>
  </si>
  <si>
    <t>64*1,1</t>
  </si>
  <si>
    <t>564861111RT4</t>
  </si>
  <si>
    <t>Podklad ze štěrkodrti s rozprostřením a zhutněním frakce 0-63 mm, tloušťka po zhutnění 200 mm</t>
  </si>
  <si>
    <t>573111111R00</t>
  </si>
  <si>
    <t>Postřik živičný infiltrační s posypem kamenivem v množství 0,6 kg/m2</t>
  </si>
  <si>
    <t>z asfaltu silničního</t>
  </si>
  <si>
    <t>573231110R00</t>
  </si>
  <si>
    <t>Postřik živičný spojovací bez posypu kamenivem z emulze, v množství od 0,3 do 0,5 kg/m2</t>
  </si>
  <si>
    <t>577141112R00</t>
  </si>
  <si>
    <t>Beton asfaltový s rozprostřením a zhutněním v pruhu šířky do 3 m, ACO 11+ nebo ACO 16+, tloušťky 50 mm, plochy přes 1000 m2</t>
  </si>
  <si>
    <t>15</t>
  </si>
  <si>
    <t>577141122R00</t>
  </si>
  <si>
    <t>Beton asfaltový s rozprostřením a zhutněním v pruhu šířky do 3 m, ACL 16+, tloušťky 50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</si>
  <si>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</si>
  <si>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</si>
  <si>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</si>
  <si>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36,20</t>
  </si>
  <si>
    <t>596215040R00</t>
  </si>
  <si>
    <t>Kladení zámkové dlažby do drtě tloušťka dlažby 80 mm, tloušťka lože 40 mm</t>
  </si>
  <si>
    <t>stání pro ZTP : 16,80*1,05</t>
  </si>
  <si>
    <t>596291111R00</t>
  </si>
  <si>
    <t>Řezání zámkové dlažby tloušťky 60 mm</t>
  </si>
  <si>
    <t>m</t>
  </si>
  <si>
    <t>596291113R00</t>
  </si>
  <si>
    <t>Řezání zámkové dlažby tloušťky 80 mm</t>
  </si>
  <si>
    <t>17</t>
  </si>
  <si>
    <t>596921112R00</t>
  </si>
  <si>
    <t>Kladení vegetačních tvárnic betonových, plocha do 100 m2</t>
  </si>
  <si>
    <t>zřízení podkladního lože, položení tvárnic.</t>
  </si>
  <si>
    <t>BETONOVÁ ZATRAVŇOVACÍ DLAŽBA S DISTAČNÍMI NÁLISKY TL. 80 MM</t>
  </si>
  <si>
    <t>POP</t>
  </si>
  <si>
    <t>- 200/200/80</t>
  </si>
  <si>
    <t>87,60</t>
  </si>
  <si>
    <t>58910OA0</t>
  </si>
  <si>
    <t>VÝPLŇ SPAR ASFALTEM</t>
  </si>
  <si>
    <t>M</t>
  </si>
  <si>
    <t>Agregovaná položka</t>
  </si>
  <si>
    <t>POL2_</t>
  </si>
  <si>
    <t>položka zahrnuje:</t>
  </si>
  <si>
    <t>- dodávku předepsaného materiálu</t>
  </si>
  <si>
    <t>- vyčištění a výplň spar tímto materiálem</t>
  </si>
  <si>
    <t>34</t>
  </si>
  <si>
    <t>5924511911R</t>
  </si>
  <si>
    <t>dlažba betonová dvouvrstvá; čtverec; červená; l = 200 mm; š = 200 mm; tl. 80,0 mm</t>
  </si>
  <si>
    <t>917832111RT5</t>
  </si>
  <si>
    <t>Osazení silničního nebo chodníkového betonového obrubníku včetně dodávky obrubníku_x000D_
 stojatého, rozměru 1000/100/250 mm, bez boční opěry, do lože z betonu prostého C 12/15</t>
  </si>
  <si>
    <t>S dodáním hmot pro lože tl. 80-100 mm.</t>
  </si>
  <si>
    <t>38*1,05</t>
  </si>
  <si>
    <t>917832111RT7</t>
  </si>
  <si>
    <t>Osazení silničního nebo chodníkového betonového obrubníku včetně dodávky obrubníku_x000D_
 stojatého, rozměru 1000/150/250 mm, bez boční opěry, do lože z betonu prostého C 12/15</t>
  </si>
  <si>
    <t>43*1,05</t>
  </si>
  <si>
    <t>917931122RT2</t>
  </si>
  <si>
    <t>Osazení silniční přídlažby  z kamenných kostek, kladených ve dvou řadách, lože z betonu C16/20, včetně dodávky přídlažby</t>
  </si>
  <si>
    <t>27</t>
  </si>
  <si>
    <t>919735112R00</t>
  </si>
  <si>
    <t>Řezání stávajících krytů nebo podkladů živičných, hloubky přes 50 do 100 mm</t>
  </si>
  <si>
    <t>včetně spotřeby vody</t>
  </si>
  <si>
    <t>914141OA0</t>
  </si>
  <si>
    <t>DOPRAV ZNAČ ZÁKL VEL OCEL FÓLIE TŘ 3 - DODÁVKA A MONT</t>
  </si>
  <si>
    <t>KUS</t>
  </si>
  <si>
    <t>EXP 19</t>
  </si>
  <si>
    <t>- dodávku a montáž značek v požadovaném provedení</t>
  </si>
  <si>
    <t>- veškeré náklady na dodávku a montáž značky, patky, sloupku apod.</t>
  </si>
  <si>
    <t>IP11b+E8d : 2</t>
  </si>
  <si>
    <t xml:space="preserve">IP11a : </t>
  </si>
  <si>
    <t>914143OA0</t>
  </si>
  <si>
    <t>DOPRAV ZNAČ ZÁKL VEL OCEL FÓLIE TŘ 3 - DEMONTÁŽ</t>
  </si>
  <si>
    <t>Položka zahrnuje odstranění, demontáž a odklizení materiálu s odvozem na předepsané místo</t>
  </si>
  <si>
    <t>(značka, sloupek, patka apod.)</t>
  </si>
  <si>
    <t>Místo bude určeno investorem.</t>
  </si>
  <si>
    <t>2</t>
  </si>
  <si>
    <t>592451151R</t>
  </si>
  <si>
    <t>dlažba betonová dvouvrstvá, skladebná; obdélník; dlaždice pro nevidomé; červená; l = 200 mm; š = 100 mm; tl. 60,0 mm</t>
  </si>
  <si>
    <t>0,8*1,05</t>
  </si>
  <si>
    <t>5924511900R</t>
  </si>
  <si>
    <t>dlažba betonová dvouvrstvá; čtverec; šedá; l = 200 mm; š = 200 mm; tl. 60,0 mm</t>
  </si>
  <si>
    <t>35,40*1,05</t>
  </si>
  <si>
    <t>R001</t>
  </si>
  <si>
    <t>Beton. dlažba s distančními nálisky -  přírodní 20x20x8</t>
  </si>
  <si>
    <t>Vlastní</t>
  </si>
  <si>
    <t>81,60*1,05</t>
  </si>
  <si>
    <t>R002</t>
  </si>
  <si>
    <t>Beton. dlažba s distančními nálisky - červená 20x20x8</t>
  </si>
  <si>
    <t>vyznačení parkovacích stání : 6*1,05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</si>
  <si>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</si>
  <si>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</si>
  <si>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</si>
  <si>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</si>
  <si>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</si>
  <si>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</si>
  <si>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</si>
  <si>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</si>
  <si>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</si>
  <si>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</si>
  <si>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</si>
  <si>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CELKOVÁ ODVOZOVÁ VZDÁLENOST 20 KM</t>
  </si>
  <si>
    <t>979990001R00</t>
  </si>
  <si>
    <t>Poplatek za skládku stavební suti</t>
  </si>
  <si>
    <t>801-3</t>
  </si>
  <si>
    <t>SUM</t>
  </si>
  <si>
    <t>END</t>
  </si>
  <si>
    <t>02720OA0</t>
  </si>
  <si>
    <t>POMOC PRÁCE ZŘÍZ NEBO ZAJIŠŤ REGULACI A OCHRANU DOPRAVY</t>
  </si>
  <si>
    <t xml:space="preserve">ks    </t>
  </si>
  <si>
    <t>Indiv</t>
  </si>
  <si>
    <t>Zabezpečení staveniště dopravní značení na stavenišť.</t>
  </si>
  <si>
    <t>Projednání dočasné úpravy dopravního značení po dobu výstavby s územně příslušným odborem dopravy a d DI Policie ČR.</t>
  </si>
  <si>
    <t>Zřízení, údržba a odstranění dopravního značení.</t>
  </si>
  <si>
    <t>02730OA0</t>
  </si>
  <si>
    <t>POMOC PRÁCE ZŘÍZ NEBO ZAJIŠŤ OCHRANU INŽENÝRSKÝCH SÍTÍ</t>
  </si>
  <si>
    <t>Náklady na vytyčení inženýrských sítí na staveništi jejich správci, s případným provedením průzkumných sond.</t>
  </si>
  <si>
    <t>02946OA0</t>
  </si>
  <si>
    <t>OSTAT POŽADAVKY - FOTODOKUMENTACE</t>
  </si>
  <si>
    <t>Pořízení fotodokumentace stavby po dnech a její předání na nosiči CD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</si>
  <si>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</si>
  <si>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</si>
  <si>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03100OA0</t>
  </si>
  <si>
    <t>ZAŘÍZENÍ STAVENIŠTĚ - ZŘÍZENÍ, PROVOZ, DEMONTÁŽ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</si>
  <si>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</si>
  <si>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</si>
  <si>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02944OA0</t>
  </si>
  <si>
    <t>OSTAT POŽADAVKY - DOKUMENTACE SKUTEČ PROVEDENÍ V DIGIT FORMĚ</t>
  </si>
  <si>
    <t>kompl</t>
  </si>
  <si>
    <t xml:space="preserve"> (odevzdání dokumentace skutečného provedení stavby v počtu 4 paré v papírové podobě a 3 ks v ele. na CD).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</si>
</sst>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rsmSAO5eOzXlv+ZimPXJ2bApBiSbMJ92prtTj5dRgACq9AapWZZIpEZpAnghUdFLnDUXQ7CQ+Ldsa47w/FdKww==" saltValue="UJoS/t3F+eCbm92dZvmK/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SUMIF(F52:F57,A16,I52:I57)+SUMIF(F52:F57,"PSU",I52:I57)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SUMIF(F52:F57,A17,I52:I57)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SUMIF(F52:F57,A18,I52:I57)</f>
        <v>0</v>
      </c>
      <c r="J18" s="85"/>
    </row>
    <row r="19" spans="1:10" ht="23.25" customHeight="1" x14ac:dyDescent="0.2">
      <c r="A19" s="194" t="s">
        <v>67</v>
      </c>
      <c r="B19" s="38" t="s">
        <v>27</v>
      </c>
      <c r="C19" s="62"/>
      <c r="D19" s="63"/>
      <c r="E19" s="83"/>
      <c r="F19" s="84"/>
      <c r="G19" s="83"/>
      <c r="H19" s="84"/>
      <c r="I19" s="83">
        <f>SUMIF(F52:F57,A19,I52:I57)</f>
        <v>0</v>
      </c>
      <c r="J19" s="85"/>
    </row>
    <row r="20" spans="1:10" ht="23.25" customHeight="1" x14ac:dyDescent="0.2">
      <c r="A20" s="194" t="s">
        <v>68</v>
      </c>
      <c r="B20" s="38" t="s">
        <v>28</v>
      </c>
      <c r="C20" s="62"/>
      <c r="D20" s="63"/>
      <c r="E20" s="83"/>
      <c r="F20" s="84"/>
      <c r="G20" s="83"/>
      <c r="H20" s="84"/>
      <c r="I20" s="83">
        <f>SUMIF(F52:F57,A20,I52:I57)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43</v>
      </c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46</v>
      </c>
      <c r="C39" s="146"/>
      <c r="D39" s="146"/>
      <c r="E39" s="146"/>
      <c r="F39" s="147">
        <f>'SO 101 SO 101 Pol'!AE168+'VRN  VRN  Pol'!AE37</f>
        <v>0</v>
      </c>
      <c r="G39" s="148">
        <f>'SO 101 SO 101 Pol'!AF168+'VRN  VRN  Pol'!AF37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47</v>
      </c>
      <c r="D40" s="152"/>
      <c r="E40" s="152"/>
      <c r="F40" s="153"/>
      <c r="G40" s="154"/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2</v>
      </c>
      <c r="B41" s="151" t="s">
        <v>48</v>
      </c>
      <c r="C41" s="152" t="s">
        <v>49</v>
      </c>
      <c r="D41" s="152"/>
      <c r="E41" s="152"/>
      <c r="F41" s="153">
        <f>'SO 101 SO 101 Pol'!AE168</f>
        <v>0</v>
      </c>
      <c r="G41" s="154">
        <f>'SO 101 SO 101 Pol'!AF168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48</v>
      </c>
      <c r="C42" s="146" t="s">
        <v>49</v>
      </c>
      <c r="D42" s="146"/>
      <c r="E42" s="146"/>
      <c r="F42" s="157">
        <f>'SO 101 SO 101 Pol'!AE168</f>
        <v>0</v>
      </c>
      <c r="G42" s="149">
        <f>'SO 101 SO 101 Pol'!AF168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51</v>
      </c>
      <c r="D43" s="152"/>
      <c r="E43" s="152"/>
      <c r="F43" s="153">
        <f>'VRN  VRN  Pol'!AE37</f>
        <v>0</v>
      </c>
      <c r="G43" s="154">
        <f>'VRN  VRN  Pol'!AF37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51</v>
      </c>
      <c r="D44" s="146"/>
      <c r="E44" s="146"/>
      <c r="F44" s="157">
        <f>'VRN  VRN  Pol'!AE37</f>
        <v>0</v>
      </c>
      <c r="G44" s="149">
        <f>'VRN  VRN  Pol'!AF37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52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54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55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56</v>
      </c>
      <c r="C52" s="183" t="s">
        <v>57</v>
      </c>
      <c r="D52" s="184"/>
      <c r="E52" s="184"/>
      <c r="F52" s="190" t="s">
        <v>24</v>
      </c>
      <c r="G52" s="191"/>
      <c r="H52" s="191"/>
      <c r="I52" s="191">
        <f>'SO 101 SO 101 Pol'!G8+'VRN  VRN  Pol'!G8</f>
        <v>0</v>
      </c>
      <c r="J52" s="188" t="str">
        <f>IF(I58=0,"",I52/I58*100)</f>
        <v/>
      </c>
    </row>
    <row r="53" spans="1:10" ht="36.75" customHeight="1" x14ac:dyDescent="0.2">
      <c r="A53" s="177"/>
      <c r="B53" s="182" t="s">
        <v>58</v>
      </c>
      <c r="C53" s="183" t="s">
        <v>59</v>
      </c>
      <c r="D53" s="184"/>
      <c r="E53" s="184"/>
      <c r="F53" s="190" t="s">
        <v>24</v>
      </c>
      <c r="G53" s="191"/>
      <c r="H53" s="191"/>
      <c r="I53" s="191">
        <f>'SO 101 SO 101 Pol'!G63</f>
        <v>0</v>
      </c>
      <c r="J53" s="188" t="str">
        <f>IF(I58=0,"",I53/I58*100)</f>
        <v/>
      </c>
    </row>
    <row r="54" spans="1:10" ht="36.75" customHeight="1" x14ac:dyDescent="0.2">
      <c r="A54" s="177"/>
      <c r="B54" s="182" t="s">
        <v>60</v>
      </c>
      <c r="C54" s="183" t="s">
        <v>61</v>
      </c>
      <c r="D54" s="184"/>
      <c r="E54" s="184"/>
      <c r="F54" s="190" t="s">
        <v>24</v>
      </c>
      <c r="G54" s="191"/>
      <c r="H54" s="191"/>
      <c r="I54" s="191">
        <f>'SO 101 SO 101 Pol'!G115</f>
        <v>0</v>
      </c>
      <c r="J54" s="188" t="str">
        <f>IF(I58=0,"",I54/I58*100)</f>
        <v/>
      </c>
    </row>
    <row r="55" spans="1:10" ht="36.75" customHeight="1" x14ac:dyDescent="0.2">
      <c r="A55" s="177"/>
      <c r="B55" s="182" t="s">
        <v>62</v>
      </c>
      <c r="C55" s="183" t="s">
        <v>63</v>
      </c>
      <c r="D55" s="184"/>
      <c r="E55" s="184"/>
      <c r="F55" s="190" t="s">
        <v>24</v>
      </c>
      <c r="G55" s="191"/>
      <c r="H55" s="191"/>
      <c r="I55" s="191">
        <f>'SO 101 SO 101 Pol'!G155</f>
        <v>0</v>
      </c>
      <c r="J55" s="188" t="str">
        <f>IF(I58=0,"",I55/I58*100)</f>
        <v/>
      </c>
    </row>
    <row r="56" spans="1:10" ht="36.75" customHeight="1" x14ac:dyDescent="0.2">
      <c r="A56" s="177"/>
      <c r="B56" s="182" t="s">
        <v>64</v>
      </c>
      <c r="C56" s="183" t="s">
        <v>65</v>
      </c>
      <c r="D56" s="184"/>
      <c r="E56" s="184"/>
      <c r="F56" s="190" t="s">
        <v>66</v>
      </c>
      <c r="G56" s="191"/>
      <c r="H56" s="191"/>
      <c r="I56" s="191">
        <f>'SO 101 SO 101 Pol'!G159</f>
        <v>0</v>
      </c>
      <c r="J56" s="188" t="str">
        <f>IF(I58=0,"",I56/I58*100)</f>
        <v/>
      </c>
    </row>
    <row r="57" spans="1:10" ht="36.75" customHeight="1" x14ac:dyDescent="0.2">
      <c r="A57" s="177"/>
      <c r="B57" s="182" t="s">
        <v>67</v>
      </c>
      <c r="C57" s="183" t="s">
        <v>27</v>
      </c>
      <c r="D57" s="184"/>
      <c r="E57" s="184"/>
      <c r="F57" s="190" t="s">
        <v>67</v>
      </c>
      <c r="G57" s="191"/>
      <c r="H57" s="191"/>
      <c r="I57" s="191">
        <f>'VRN  VRN  Pol'!G31</f>
        <v>0</v>
      </c>
      <c r="J57" s="188" t="str">
        <f>IF(I58=0,"",I57/I58*100)</f>
        <v/>
      </c>
    </row>
    <row r="58" spans="1:10" ht="25.5" customHeight="1" x14ac:dyDescent="0.2">
      <c r="A58" s="178"/>
      <c r="B58" s="185" t="s">
        <v>1</v>
      </c>
      <c r="C58" s="186"/>
      <c r="D58" s="187"/>
      <c r="E58" s="187"/>
      <c r="F58" s="192"/>
      <c r="G58" s="193"/>
      <c r="H58" s="193"/>
      <c r="I58" s="193">
        <f>SUM(I52:I57)</f>
        <v>0</v>
      </c>
      <c r="J58" s="189">
        <f>SUM(J52:J57)</f>
        <v>0</v>
      </c>
    </row>
    <row r="59" spans="1:10" x14ac:dyDescent="0.2">
      <c r="F59" s="133"/>
      <c r="G59" s="133"/>
      <c r="H59" s="133"/>
      <c r="I59" s="133"/>
      <c r="J59" s="134"/>
    </row>
    <row r="60" spans="1:10" x14ac:dyDescent="0.2">
      <c r="F60" s="133"/>
      <c r="G60" s="133"/>
      <c r="H60" s="133"/>
      <c r="I60" s="133"/>
      <c r="J60" s="134"/>
    </row>
    <row r="61" spans="1:10" x14ac:dyDescent="0.2">
      <c r="F61" s="133"/>
      <c r="G61" s="133"/>
      <c r="H61" s="133"/>
      <c r="I61" s="133"/>
      <c r="J61" s="134"/>
    </row>
  </sheetData>
  <sheetProtection algorithmName="SHA-512" hashValue="gUpT2TYLbWTtkzEScJH5XvNmHU15NLdvIP3ZSL4Z+bm700EA6doIkXn3gZcaYa0dckwKl89B8QfJenISuX+GTg==" saltValue="9UFVnFGNOvMu7FRHHjcug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4/mBEZ6UHwnzf5xDyLlrXZzgH4Bx3iddzLuXw4GXGw8UN2+TkLd8irJWewo0irW16lGmOBAVOpbXqQxtv1nbg==" saltValue="8ZE8rKySrZgLrYo85u413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CBAA9-C7BF-4832-B4F4-0888E5D1901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69</v>
      </c>
      <c r="B1" s="195"/>
      <c r="C1" s="195"/>
      <c r="D1" s="195"/>
      <c r="E1" s="195"/>
      <c r="F1" s="195"/>
      <c r="G1" s="195"/>
      <c r="AG1" t="s">
        <v>70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71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5" t="s">
        <v>71</v>
      </c>
      <c r="AG3" t="s">
        <v>72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73</v>
      </c>
    </row>
    <row r="5" spans="1:60" x14ac:dyDescent="0.2">
      <c r="D5" s="10"/>
    </row>
    <row r="6" spans="1:60" ht="38.25" x14ac:dyDescent="0.2">
      <c r="A6" s="206" t="s">
        <v>74</v>
      </c>
      <c r="B6" s="208" t="s">
        <v>75</v>
      </c>
      <c r="C6" s="208" t="s">
        <v>76</v>
      </c>
      <c r="D6" s="207" t="s">
        <v>77</v>
      </c>
      <c r="E6" s="206" t="s">
        <v>78</v>
      </c>
      <c r="F6" s="205" t="s">
        <v>79</v>
      </c>
      <c r="G6" s="206" t="s">
        <v>29</v>
      </c>
      <c r="H6" s="209" t="s">
        <v>30</v>
      </c>
      <c r="I6" s="209" t="s">
        <v>80</v>
      </c>
      <c r="J6" s="209" t="s">
        <v>31</v>
      </c>
      <c r="K6" s="209" t="s">
        <v>81</v>
      </c>
      <c r="L6" s="209" t="s">
        <v>82</v>
      </c>
      <c r="M6" s="209" t="s">
        <v>83</v>
      </c>
      <c r="N6" s="209" t="s">
        <v>84</v>
      </c>
      <c r="O6" s="209" t="s">
        <v>85</v>
      </c>
      <c r="P6" s="209" t="s">
        <v>86</v>
      </c>
      <c r="Q6" s="209" t="s">
        <v>87</v>
      </c>
      <c r="R6" s="209" t="s">
        <v>88</v>
      </c>
      <c r="S6" s="209" t="s">
        <v>89</v>
      </c>
      <c r="T6" s="209" t="s">
        <v>90</v>
      </c>
      <c r="U6" s="209" t="s">
        <v>91</v>
      </c>
      <c r="V6" s="209" t="s">
        <v>92</v>
      </c>
      <c r="W6" s="209" t="s">
        <v>93</v>
      </c>
      <c r="X6" s="209" t="s">
        <v>94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95</v>
      </c>
      <c r="B8" s="224" t="s">
        <v>56</v>
      </c>
      <c r="C8" s="243" t="s">
        <v>57</v>
      </c>
      <c r="D8" s="225"/>
      <c r="E8" s="226"/>
      <c r="F8" s="227"/>
      <c r="G8" s="227">
        <f>SUMIF(AG9:AG62,"&lt;&gt;NOR",G9:G62)</f>
        <v>0</v>
      </c>
      <c r="H8" s="227"/>
      <c r="I8" s="227">
        <f>SUM(I9:I62)</f>
        <v>0</v>
      </c>
      <c r="J8" s="227"/>
      <c r="K8" s="227">
        <f>SUM(K9:K62)</f>
        <v>0</v>
      </c>
      <c r="L8" s="227"/>
      <c r="M8" s="227">
        <f>SUM(M9:M62)</f>
        <v>0</v>
      </c>
      <c r="N8" s="227"/>
      <c r="O8" s="227">
        <f>SUM(O9:O62)</f>
        <v>0</v>
      </c>
      <c r="P8" s="227"/>
      <c r="Q8" s="227">
        <f>SUM(Q9:Q62)</f>
        <v>7.26</v>
      </c>
      <c r="R8" s="227"/>
      <c r="S8" s="227"/>
      <c r="T8" s="228"/>
      <c r="U8" s="222"/>
      <c r="V8" s="222">
        <f>SUM(V9:V62)</f>
        <v>172.73000000000002</v>
      </c>
      <c r="W8" s="222"/>
      <c r="X8" s="222"/>
      <c r="AG8" t="s">
        <v>96</v>
      </c>
    </row>
    <row r="9" spans="1:60" ht="22.5" outlineLevel="1" x14ac:dyDescent="0.2">
      <c r="A9" s="229">
        <v>1</v>
      </c>
      <c r="B9" s="230" t="s">
        <v>97</v>
      </c>
      <c r="C9" s="244" t="s">
        <v>98</v>
      </c>
      <c r="D9" s="231" t="s">
        <v>99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100</v>
      </c>
      <c r="S9" s="234" t="s">
        <v>101</v>
      </c>
      <c r="T9" s="235" t="s">
        <v>101</v>
      </c>
      <c r="U9" s="219">
        <v>68.790000000000006</v>
      </c>
      <c r="V9" s="219">
        <f>ROUND(E9*U9,2)</f>
        <v>68.790000000000006</v>
      </c>
      <c r="W9" s="219"/>
      <c r="X9" s="219" t="s">
        <v>102</v>
      </c>
      <c r="Y9" s="210"/>
      <c r="Z9" s="210"/>
      <c r="AA9" s="210"/>
      <c r="AB9" s="210"/>
      <c r="AC9" s="210"/>
      <c r="AD9" s="210"/>
      <c r="AE9" s="210"/>
      <c r="AF9" s="210"/>
      <c r="AG9" s="210" t="s">
        <v>103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17"/>
      <c r="B10" s="218"/>
      <c r="C10" s="245" t="s">
        <v>104</v>
      </c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105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6" t="str">
        <f>C10</f>
        <v>s odklizením získaného dřeva na vzdálenost do 20 m, se složením na hromady nebo s naložením na dopravní prostředek, se zasypáním jámy, doplněním zeminy, zhutněním a úpravou terénu,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6" t="s">
        <v>106</v>
      </c>
      <c r="D11" s="220"/>
      <c r="E11" s="221">
        <v>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107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7"/>
      <c r="D12" s="238"/>
      <c r="E12" s="238"/>
      <c r="F12" s="238"/>
      <c r="G12" s="238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108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29">
        <v>2</v>
      </c>
      <c r="B13" s="230" t="s">
        <v>109</v>
      </c>
      <c r="C13" s="244" t="s">
        <v>110</v>
      </c>
      <c r="D13" s="231" t="s">
        <v>111</v>
      </c>
      <c r="E13" s="232">
        <v>18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0.22</v>
      </c>
      <c r="Q13" s="234">
        <f>ROUND(E13*P13,2)</f>
        <v>3.96</v>
      </c>
      <c r="R13" s="234" t="s">
        <v>112</v>
      </c>
      <c r="S13" s="234" t="s">
        <v>101</v>
      </c>
      <c r="T13" s="235" t="s">
        <v>101</v>
      </c>
      <c r="U13" s="219">
        <v>0.251</v>
      </c>
      <c r="V13" s="219">
        <f>ROUND(E13*U13,2)</f>
        <v>4.5199999999999996</v>
      </c>
      <c r="W13" s="219"/>
      <c r="X13" s="219" t="s">
        <v>102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103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8"/>
      <c r="D14" s="239"/>
      <c r="E14" s="239"/>
      <c r="F14" s="239"/>
      <c r="G14" s="23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108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29">
        <v>3</v>
      </c>
      <c r="B15" s="230" t="s">
        <v>113</v>
      </c>
      <c r="C15" s="244" t="s">
        <v>114</v>
      </c>
      <c r="D15" s="231" t="s">
        <v>111</v>
      </c>
      <c r="E15" s="232">
        <v>15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0.22</v>
      </c>
      <c r="Q15" s="234">
        <f>ROUND(E15*P15,2)</f>
        <v>3.3</v>
      </c>
      <c r="R15" s="234" t="s">
        <v>112</v>
      </c>
      <c r="S15" s="234" t="s">
        <v>101</v>
      </c>
      <c r="T15" s="235" t="s">
        <v>101</v>
      </c>
      <c r="U15" s="219">
        <v>0.375</v>
      </c>
      <c r="V15" s="219">
        <f>ROUND(E15*U15,2)</f>
        <v>5.63</v>
      </c>
      <c r="W15" s="219"/>
      <c r="X15" s="219" t="s">
        <v>102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103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8"/>
      <c r="D16" s="239"/>
      <c r="E16" s="239"/>
      <c r="F16" s="239"/>
      <c r="G16" s="23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108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9">
        <v>4</v>
      </c>
      <c r="B17" s="230" t="s">
        <v>115</v>
      </c>
      <c r="C17" s="244" t="s">
        <v>116</v>
      </c>
      <c r="D17" s="231" t="s">
        <v>117</v>
      </c>
      <c r="E17" s="232">
        <v>19.170000000000002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 t="s">
        <v>118</v>
      </c>
      <c r="S17" s="234" t="s">
        <v>101</v>
      </c>
      <c r="T17" s="235" t="s">
        <v>101</v>
      </c>
      <c r="U17" s="219">
        <v>0.1</v>
      </c>
      <c r="V17" s="219">
        <f>ROUND(E17*U17,2)</f>
        <v>1.92</v>
      </c>
      <c r="W17" s="219"/>
      <c r="X17" s="219" t="s">
        <v>102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103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5" t="s">
        <v>119</v>
      </c>
      <c r="D18" s="237"/>
      <c r="E18" s="237"/>
      <c r="F18" s="237"/>
      <c r="G18" s="237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105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6" t="str">
        <f>C18</f>
        <v>nebo lesní půdy, s vodorovným přemístěním na hromady v místě upotřebení nebo na dočasné či trvalé skládky se složením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6" t="s">
        <v>120</v>
      </c>
      <c r="D19" s="220"/>
      <c r="E19" s="221">
        <v>19.170000000000002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107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7"/>
      <c r="D20" s="238"/>
      <c r="E20" s="238"/>
      <c r="F20" s="238"/>
      <c r="G20" s="238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108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29">
        <v>5</v>
      </c>
      <c r="B21" s="230" t="s">
        <v>121</v>
      </c>
      <c r="C21" s="244" t="s">
        <v>122</v>
      </c>
      <c r="D21" s="231" t="s">
        <v>117</v>
      </c>
      <c r="E21" s="232">
        <v>79.218999999999994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118</v>
      </c>
      <c r="S21" s="234" t="s">
        <v>101</v>
      </c>
      <c r="T21" s="235" t="s">
        <v>101</v>
      </c>
      <c r="U21" s="219">
        <v>0.37</v>
      </c>
      <c r="V21" s="219">
        <f>ROUND(E21*U21,2)</f>
        <v>29.31</v>
      </c>
      <c r="W21" s="219"/>
      <c r="X21" s="219" t="s">
        <v>102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103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5" t="s">
        <v>123</v>
      </c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105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6" t="s">
        <v>124</v>
      </c>
      <c r="D23" s="220"/>
      <c r="E23" s="221">
        <v>79.218999999999994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107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7"/>
      <c r="D24" s="238"/>
      <c r="E24" s="238"/>
      <c r="F24" s="238"/>
      <c r="G24" s="238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108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29">
        <v>6</v>
      </c>
      <c r="B25" s="230" t="s">
        <v>125</v>
      </c>
      <c r="C25" s="244" t="s">
        <v>126</v>
      </c>
      <c r="D25" s="231" t="s">
        <v>117</v>
      </c>
      <c r="E25" s="232">
        <v>79.218999999999994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118</v>
      </c>
      <c r="S25" s="234" t="s">
        <v>101</v>
      </c>
      <c r="T25" s="235" t="s">
        <v>101</v>
      </c>
      <c r="U25" s="219">
        <v>0.06</v>
      </c>
      <c r="V25" s="219">
        <f>ROUND(E25*U25,2)</f>
        <v>4.75</v>
      </c>
      <c r="W25" s="219"/>
      <c r="X25" s="219" t="s">
        <v>102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103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5" t="s">
        <v>123</v>
      </c>
      <c r="D26" s="237"/>
      <c r="E26" s="237"/>
      <c r="F26" s="237"/>
      <c r="G26" s="237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105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6" t="s">
        <v>127</v>
      </c>
      <c r="D27" s="220"/>
      <c r="E27" s="221">
        <v>79.218999999999994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107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7"/>
      <c r="D28" s="238"/>
      <c r="E28" s="238"/>
      <c r="F28" s="238"/>
      <c r="G28" s="238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108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29">
        <v>7</v>
      </c>
      <c r="B29" s="230" t="s">
        <v>128</v>
      </c>
      <c r="C29" s="244" t="s">
        <v>129</v>
      </c>
      <c r="D29" s="231" t="s">
        <v>117</v>
      </c>
      <c r="E29" s="232">
        <v>58.97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 t="s">
        <v>118</v>
      </c>
      <c r="S29" s="234" t="s">
        <v>101</v>
      </c>
      <c r="T29" s="235" t="s">
        <v>101</v>
      </c>
      <c r="U29" s="219">
        <v>0.01</v>
      </c>
      <c r="V29" s="219">
        <f>ROUND(E29*U29,2)</f>
        <v>0.59</v>
      </c>
      <c r="W29" s="219"/>
      <c r="X29" s="219" t="s">
        <v>102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103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5" t="s">
        <v>130</v>
      </c>
      <c r="D30" s="237"/>
      <c r="E30" s="237"/>
      <c r="F30" s="237"/>
      <c r="G30" s="237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105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6" t="s">
        <v>131</v>
      </c>
      <c r="D31" s="220"/>
      <c r="E31" s="221">
        <v>58.97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107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7"/>
      <c r="D32" s="238"/>
      <c r="E32" s="238"/>
      <c r="F32" s="238"/>
      <c r="G32" s="238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33.75" outlineLevel="1" x14ac:dyDescent="0.2">
      <c r="A33" s="229">
        <v>8</v>
      </c>
      <c r="B33" s="230" t="s">
        <v>132</v>
      </c>
      <c r="C33" s="244" t="s">
        <v>133</v>
      </c>
      <c r="D33" s="231" t="s">
        <v>117</v>
      </c>
      <c r="E33" s="232">
        <v>58.97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118</v>
      </c>
      <c r="S33" s="234" t="s">
        <v>101</v>
      </c>
      <c r="T33" s="235" t="s">
        <v>101</v>
      </c>
      <c r="U33" s="219">
        <v>0</v>
      </c>
      <c r="V33" s="219">
        <f>ROUND(E33*U33,2)</f>
        <v>0</v>
      </c>
      <c r="W33" s="219"/>
      <c r="X33" s="219" t="s">
        <v>102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103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5" t="s">
        <v>130</v>
      </c>
      <c r="D34" s="237"/>
      <c r="E34" s="237"/>
      <c r="F34" s="237"/>
      <c r="G34" s="237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105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6" t="s">
        <v>134</v>
      </c>
      <c r="D35" s="220"/>
      <c r="E35" s="221">
        <v>58.97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107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7"/>
      <c r="D36" s="238"/>
      <c r="E36" s="238"/>
      <c r="F36" s="238"/>
      <c r="G36" s="238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108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29">
        <v>9</v>
      </c>
      <c r="B37" s="230" t="s">
        <v>135</v>
      </c>
      <c r="C37" s="244" t="s">
        <v>136</v>
      </c>
      <c r="D37" s="231" t="s">
        <v>99</v>
      </c>
      <c r="E37" s="232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118</v>
      </c>
      <c r="S37" s="234" t="s">
        <v>101</v>
      </c>
      <c r="T37" s="235" t="s">
        <v>101</v>
      </c>
      <c r="U37" s="219">
        <v>0.67</v>
      </c>
      <c r="V37" s="219">
        <f>ROUND(E37*U37,2)</f>
        <v>0.67</v>
      </c>
      <c r="W37" s="219"/>
      <c r="X37" s="219" t="s">
        <v>102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103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5" t="s">
        <v>137</v>
      </c>
      <c r="D38" s="237"/>
      <c r="E38" s="237"/>
      <c r="F38" s="237"/>
      <c r="G38" s="237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105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6" t="s">
        <v>56</v>
      </c>
      <c r="D39" s="220"/>
      <c r="E39" s="221">
        <v>1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107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7"/>
      <c r="D40" s="238"/>
      <c r="E40" s="238"/>
      <c r="F40" s="238"/>
      <c r="G40" s="238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108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9">
        <v>10</v>
      </c>
      <c r="B41" s="230" t="s">
        <v>138</v>
      </c>
      <c r="C41" s="244" t="s">
        <v>139</v>
      </c>
      <c r="D41" s="231" t="s">
        <v>99</v>
      </c>
      <c r="E41" s="232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118</v>
      </c>
      <c r="S41" s="234" t="s">
        <v>101</v>
      </c>
      <c r="T41" s="235" t="s">
        <v>101</v>
      </c>
      <c r="U41" s="219">
        <v>3.17</v>
      </c>
      <c r="V41" s="219">
        <f>ROUND(E41*U41,2)</f>
        <v>3.17</v>
      </c>
      <c r="W41" s="219"/>
      <c r="X41" s="219" t="s">
        <v>102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103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5" t="s">
        <v>140</v>
      </c>
      <c r="D42" s="237"/>
      <c r="E42" s="237"/>
      <c r="F42" s="237"/>
      <c r="G42" s="237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105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6" t="s">
        <v>56</v>
      </c>
      <c r="D43" s="220"/>
      <c r="E43" s="221">
        <v>1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107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7"/>
      <c r="D44" s="238"/>
      <c r="E44" s="238"/>
      <c r="F44" s="238"/>
      <c r="G44" s="238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108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9">
        <v>11</v>
      </c>
      <c r="B45" s="230" t="s">
        <v>141</v>
      </c>
      <c r="C45" s="244" t="s">
        <v>142</v>
      </c>
      <c r="D45" s="231" t="s">
        <v>117</v>
      </c>
      <c r="E45" s="232">
        <v>20.25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4" t="s">
        <v>118</v>
      </c>
      <c r="S45" s="234" t="s">
        <v>101</v>
      </c>
      <c r="T45" s="235" t="s">
        <v>101</v>
      </c>
      <c r="U45" s="219">
        <v>2.2000000000000002</v>
      </c>
      <c r="V45" s="219">
        <f>ROUND(E45*U45,2)</f>
        <v>44.55</v>
      </c>
      <c r="W45" s="219"/>
      <c r="X45" s="219" t="s">
        <v>102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103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17"/>
      <c r="B46" s="218"/>
      <c r="C46" s="245" t="s">
        <v>143</v>
      </c>
      <c r="D46" s="237"/>
      <c r="E46" s="237"/>
      <c r="F46" s="237"/>
      <c r="G46" s="237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105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36" t="str">
        <f>C46</f>
        <v>sypaninou z vhodných hornin tř. 1 - 4 nebo materiálem, uloženým ve vzdálenosti do 30 m od vnějšího kraje objektu, pro jakoukoliv míru zhutnění,</v>
      </c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17"/>
      <c r="B47" s="218"/>
      <c r="C47" s="246" t="s">
        <v>144</v>
      </c>
      <c r="D47" s="220"/>
      <c r="E47" s="221">
        <v>20.25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107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7"/>
      <c r="D48" s="238"/>
      <c r="E48" s="238"/>
      <c r="F48" s="238"/>
      <c r="G48" s="238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108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9">
        <v>12</v>
      </c>
      <c r="B49" s="230" t="s">
        <v>145</v>
      </c>
      <c r="C49" s="244" t="s">
        <v>146</v>
      </c>
      <c r="D49" s="231" t="s">
        <v>111</v>
      </c>
      <c r="E49" s="232">
        <v>50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100</v>
      </c>
      <c r="S49" s="234" t="s">
        <v>101</v>
      </c>
      <c r="T49" s="235" t="s">
        <v>101</v>
      </c>
      <c r="U49" s="219">
        <v>0.1</v>
      </c>
      <c r="V49" s="219">
        <f>ROUND(E49*U49,2)</f>
        <v>5</v>
      </c>
      <c r="W49" s="219"/>
      <c r="X49" s="219" t="s">
        <v>102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103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5" t="s">
        <v>147</v>
      </c>
      <c r="D50" s="237"/>
      <c r="E50" s="237"/>
      <c r="F50" s="237"/>
      <c r="G50" s="237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105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6" t="s">
        <v>148</v>
      </c>
      <c r="D51" s="220"/>
      <c r="E51" s="221">
        <v>50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107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7"/>
      <c r="D52" s="238"/>
      <c r="E52" s="238"/>
      <c r="F52" s="238"/>
      <c r="G52" s="238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108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9">
        <v>13</v>
      </c>
      <c r="B53" s="230" t="s">
        <v>149</v>
      </c>
      <c r="C53" s="244" t="s">
        <v>150</v>
      </c>
      <c r="D53" s="231" t="s">
        <v>111</v>
      </c>
      <c r="E53" s="232">
        <v>191.7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118</v>
      </c>
      <c r="S53" s="234" t="s">
        <v>101</v>
      </c>
      <c r="T53" s="235" t="s">
        <v>101</v>
      </c>
      <c r="U53" s="219">
        <v>0.02</v>
      </c>
      <c r="V53" s="219">
        <f>ROUND(E53*U53,2)</f>
        <v>3.83</v>
      </c>
      <c r="W53" s="219"/>
      <c r="X53" s="219" t="s">
        <v>102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103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5" t="s">
        <v>151</v>
      </c>
      <c r="D54" s="237"/>
      <c r="E54" s="237"/>
      <c r="F54" s="237"/>
      <c r="G54" s="237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105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6" t="s">
        <v>152</v>
      </c>
      <c r="D55" s="220"/>
      <c r="E55" s="221">
        <v>191.7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107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7"/>
      <c r="D56" s="238"/>
      <c r="E56" s="238"/>
      <c r="F56" s="238"/>
      <c r="G56" s="238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108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29">
        <v>14</v>
      </c>
      <c r="B57" s="230" t="s">
        <v>153</v>
      </c>
      <c r="C57" s="244" t="s">
        <v>154</v>
      </c>
      <c r="D57" s="231" t="s">
        <v>155</v>
      </c>
      <c r="E57" s="232">
        <v>129.73400000000001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 t="s">
        <v>118</v>
      </c>
      <c r="S57" s="234" t="s">
        <v>101</v>
      </c>
      <c r="T57" s="235" t="s">
        <v>101</v>
      </c>
      <c r="U57" s="219">
        <v>0</v>
      </c>
      <c r="V57" s="219">
        <f>ROUND(E57*U57,2)</f>
        <v>0</v>
      </c>
      <c r="W57" s="219"/>
      <c r="X57" s="219" t="s">
        <v>102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103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6" t="s">
        <v>156</v>
      </c>
      <c r="D58" s="220"/>
      <c r="E58" s="221">
        <v>129.73400000000001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107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7"/>
      <c r="D59" s="238"/>
      <c r="E59" s="238"/>
      <c r="F59" s="238"/>
      <c r="G59" s="238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108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9">
        <v>15</v>
      </c>
      <c r="B60" s="230" t="s">
        <v>157</v>
      </c>
      <c r="C60" s="244" t="s">
        <v>158</v>
      </c>
      <c r="D60" s="231" t="s">
        <v>159</v>
      </c>
      <c r="E60" s="232">
        <v>1.25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1E-3</v>
      </c>
      <c r="O60" s="234">
        <f>ROUND(E60*N60,2)</f>
        <v>0</v>
      </c>
      <c r="P60" s="234">
        <v>0</v>
      </c>
      <c r="Q60" s="234">
        <f>ROUND(E60*P60,2)</f>
        <v>0</v>
      </c>
      <c r="R60" s="234" t="s">
        <v>160</v>
      </c>
      <c r="S60" s="234" t="s">
        <v>101</v>
      </c>
      <c r="T60" s="235" t="s">
        <v>101</v>
      </c>
      <c r="U60" s="219">
        <v>0</v>
      </c>
      <c r="V60" s="219">
        <f>ROUND(E60*U60,2)</f>
        <v>0</v>
      </c>
      <c r="W60" s="219"/>
      <c r="X60" s="219" t="s">
        <v>161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162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6" t="s">
        <v>163</v>
      </c>
      <c r="D61" s="220"/>
      <c r="E61" s="221">
        <v>1.25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107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7"/>
      <c r="D62" s="238"/>
      <c r="E62" s="238"/>
      <c r="F62" s="238"/>
      <c r="G62" s="238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108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3" t="s">
        <v>95</v>
      </c>
      <c r="B63" s="224" t="s">
        <v>58</v>
      </c>
      <c r="C63" s="243" t="s">
        <v>59</v>
      </c>
      <c r="D63" s="225"/>
      <c r="E63" s="226"/>
      <c r="F63" s="227"/>
      <c r="G63" s="227">
        <f>SUMIF(AG64:AG114,"&lt;&gt;NOR",G64:G114)</f>
        <v>0</v>
      </c>
      <c r="H63" s="227"/>
      <c r="I63" s="227">
        <f>SUM(I64:I114)</f>
        <v>0</v>
      </c>
      <c r="J63" s="227"/>
      <c r="K63" s="227">
        <f>SUM(K64:K114)</f>
        <v>0</v>
      </c>
      <c r="L63" s="227"/>
      <c r="M63" s="227">
        <f>SUM(M64:M114)</f>
        <v>0</v>
      </c>
      <c r="N63" s="227"/>
      <c r="O63" s="227">
        <f>SUM(O64:O114)</f>
        <v>157.74</v>
      </c>
      <c r="P63" s="227"/>
      <c r="Q63" s="227">
        <f>SUM(Q64:Q114)</f>
        <v>0</v>
      </c>
      <c r="R63" s="227"/>
      <c r="S63" s="227"/>
      <c r="T63" s="228"/>
      <c r="U63" s="222"/>
      <c r="V63" s="222">
        <f>SUM(V64:V114)</f>
        <v>109.19</v>
      </c>
      <c r="W63" s="222"/>
      <c r="X63" s="222"/>
      <c r="AG63" t="s">
        <v>96</v>
      </c>
    </row>
    <row r="64" spans="1:60" ht="22.5" outlineLevel="1" x14ac:dyDescent="0.2">
      <c r="A64" s="229">
        <v>16</v>
      </c>
      <c r="B64" s="230" t="s">
        <v>164</v>
      </c>
      <c r="C64" s="244" t="s">
        <v>165</v>
      </c>
      <c r="D64" s="231" t="s">
        <v>111</v>
      </c>
      <c r="E64" s="232">
        <v>18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0.28799999999999998</v>
      </c>
      <c r="O64" s="234">
        <f>ROUND(E64*N64,2)</f>
        <v>5.18</v>
      </c>
      <c r="P64" s="234">
        <v>0</v>
      </c>
      <c r="Q64" s="234">
        <f>ROUND(E64*P64,2)</f>
        <v>0</v>
      </c>
      <c r="R64" s="234" t="s">
        <v>112</v>
      </c>
      <c r="S64" s="234" t="s">
        <v>101</v>
      </c>
      <c r="T64" s="235" t="s">
        <v>101</v>
      </c>
      <c r="U64" s="219">
        <v>0.02</v>
      </c>
      <c r="V64" s="219">
        <f>ROUND(E64*U64,2)</f>
        <v>0.36</v>
      </c>
      <c r="W64" s="219"/>
      <c r="X64" s="219" t="s">
        <v>102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103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6" t="s">
        <v>166</v>
      </c>
      <c r="D65" s="220"/>
      <c r="E65" s="221">
        <v>18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107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7"/>
      <c r="D66" s="238"/>
      <c r="E66" s="238"/>
      <c r="F66" s="238"/>
      <c r="G66" s="238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108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29">
        <v>17</v>
      </c>
      <c r="B67" s="230" t="s">
        <v>167</v>
      </c>
      <c r="C67" s="244" t="s">
        <v>168</v>
      </c>
      <c r="D67" s="231" t="s">
        <v>111</v>
      </c>
      <c r="E67" s="232">
        <v>131.34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0.378</v>
      </c>
      <c r="O67" s="234">
        <f>ROUND(E67*N67,2)</f>
        <v>49.65</v>
      </c>
      <c r="P67" s="234">
        <v>0</v>
      </c>
      <c r="Q67" s="234">
        <f>ROUND(E67*P67,2)</f>
        <v>0</v>
      </c>
      <c r="R67" s="234" t="s">
        <v>112</v>
      </c>
      <c r="S67" s="234" t="s">
        <v>101</v>
      </c>
      <c r="T67" s="235" t="s">
        <v>101</v>
      </c>
      <c r="U67" s="219">
        <v>0.03</v>
      </c>
      <c r="V67" s="219">
        <f>ROUND(E67*U67,2)</f>
        <v>3.94</v>
      </c>
      <c r="W67" s="219"/>
      <c r="X67" s="219" t="s">
        <v>102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103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6" t="s">
        <v>169</v>
      </c>
      <c r="D68" s="220"/>
      <c r="E68" s="221">
        <v>131.34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107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7"/>
      <c r="D69" s="238"/>
      <c r="E69" s="238"/>
      <c r="F69" s="238"/>
      <c r="G69" s="238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108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29">
        <v>18</v>
      </c>
      <c r="B70" s="230" t="s">
        <v>170</v>
      </c>
      <c r="C70" s="244" t="s">
        <v>171</v>
      </c>
      <c r="D70" s="231" t="s">
        <v>111</v>
      </c>
      <c r="E70" s="232">
        <v>70.400000000000006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0.441</v>
      </c>
      <c r="O70" s="234">
        <f>ROUND(E70*N70,2)</f>
        <v>31.05</v>
      </c>
      <c r="P70" s="234">
        <v>0</v>
      </c>
      <c r="Q70" s="234">
        <f>ROUND(E70*P70,2)</f>
        <v>0</v>
      </c>
      <c r="R70" s="234" t="s">
        <v>112</v>
      </c>
      <c r="S70" s="234" t="s">
        <v>101</v>
      </c>
      <c r="T70" s="235" t="s">
        <v>101</v>
      </c>
      <c r="U70" s="219">
        <v>0.03</v>
      </c>
      <c r="V70" s="219">
        <f>ROUND(E70*U70,2)</f>
        <v>2.11</v>
      </c>
      <c r="W70" s="219"/>
      <c r="X70" s="219" t="s">
        <v>102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103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6" t="s">
        <v>172</v>
      </c>
      <c r="D71" s="220"/>
      <c r="E71" s="221">
        <v>70.400000000000006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107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7"/>
      <c r="D72" s="238"/>
      <c r="E72" s="238"/>
      <c r="F72" s="238"/>
      <c r="G72" s="238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108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29">
        <v>19</v>
      </c>
      <c r="B73" s="230" t="s">
        <v>173</v>
      </c>
      <c r="C73" s="244" t="s">
        <v>174</v>
      </c>
      <c r="D73" s="231" t="s">
        <v>111</v>
      </c>
      <c r="E73" s="232">
        <v>131.34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0.441</v>
      </c>
      <c r="O73" s="234">
        <f>ROUND(E73*N73,2)</f>
        <v>57.92</v>
      </c>
      <c r="P73" s="234">
        <v>0</v>
      </c>
      <c r="Q73" s="234">
        <f>ROUND(E73*P73,2)</f>
        <v>0</v>
      </c>
      <c r="R73" s="234" t="s">
        <v>112</v>
      </c>
      <c r="S73" s="234" t="s">
        <v>101</v>
      </c>
      <c r="T73" s="235" t="s">
        <v>101</v>
      </c>
      <c r="U73" s="219">
        <v>0.03</v>
      </c>
      <c r="V73" s="219">
        <f>ROUND(E73*U73,2)</f>
        <v>3.94</v>
      </c>
      <c r="W73" s="219"/>
      <c r="X73" s="219" t="s">
        <v>102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103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6" t="s">
        <v>169</v>
      </c>
      <c r="D74" s="220"/>
      <c r="E74" s="221">
        <v>131.34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107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7"/>
      <c r="D75" s="238"/>
      <c r="E75" s="238"/>
      <c r="F75" s="238"/>
      <c r="G75" s="238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108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9">
        <v>20</v>
      </c>
      <c r="B76" s="230" t="s">
        <v>175</v>
      </c>
      <c r="C76" s="244" t="s">
        <v>176</v>
      </c>
      <c r="D76" s="231" t="s">
        <v>111</v>
      </c>
      <c r="E76" s="232">
        <v>15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5.6100000000000004E-3</v>
      </c>
      <c r="O76" s="234">
        <f>ROUND(E76*N76,2)</f>
        <v>0.08</v>
      </c>
      <c r="P76" s="234">
        <v>0</v>
      </c>
      <c r="Q76" s="234">
        <f>ROUND(E76*P76,2)</f>
        <v>0</v>
      </c>
      <c r="R76" s="234" t="s">
        <v>112</v>
      </c>
      <c r="S76" s="234" t="s">
        <v>101</v>
      </c>
      <c r="T76" s="235" t="s">
        <v>101</v>
      </c>
      <c r="U76" s="219">
        <v>4.0000000000000001E-3</v>
      </c>
      <c r="V76" s="219">
        <f>ROUND(E76*U76,2)</f>
        <v>0.06</v>
      </c>
      <c r="W76" s="219"/>
      <c r="X76" s="219" t="s">
        <v>102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103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5" t="s">
        <v>177</v>
      </c>
      <c r="D77" s="237"/>
      <c r="E77" s="237"/>
      <c r="F77" s="237"/>
      <c r="G77" s="237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105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47"/>
      <c r="D78" s="238"/>
      <c r="E78" s="238"/>
      <c r="F78" s="238"/>
      <c r="G78" s="238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108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29">
        <v>21</v>
      </c>
      <c r="B79" s="230" t="s">
        <v>178</v>
      </c>
      <c r="C79" s="244" t="s">
        <v>179</v>
      </c>
      <c r="D79" s="231" t="s">
        <v>111</v>
      </c>
      <c r="E79" s="232">
        <v>15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5.0000000000000001E-4</v>
      </c>
      <c r="O79" s="234">
        <f>ROUND(E79*N79,2)</f>
        <v>0.01</v>
      </c>
      <c r="P79" s="234">
        <v>0</v>
      </c>
      <c r="Q79" s="234">
        <f>ROUND(E79*P79,2)</f>
        <v>0</v>
      </c>
      <c r="R79" s="234" t="s">
        <v>112</v>
      </c>
      <c r="S79" s="234" t="s">
        <v>101</v>
      </c>
      <c r="T79" s="235" t="s">
        <v>101</v>
      </c>
      <c r="U79" s="219">
        <v>2E-3</v>
      </c>
      <c r="V79" s="219">
        <f>ROUND(E79*U79,2)</f>
        <v>0.03</v>
      </c>
      <c r="W79" s="219"/>
      <c r="X79" s="219" t="s">
        <v>102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103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8"/>
      <c r="D80" s="239"/>
      <c r="E80" s="239"/>
      <c r="F80" s="239"/>
      <c r="G80" s="23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108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29">
        <v>22</v>
      </c>
      <c r="B81" s="230" t="s">
        <v>180</v>
      </c>
      <c r="C81" s="244" t="s">
        <v>181</v>
      </c>
      <c r="D81" s="231" t="s">
        <v>111</v>
      </c>
      <c r="E81" s="232">
        <v>15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0.12966</v>
      </c>
      <c r="O81" s="234">
        <f>ROUND(E81*N81,2)</f>
        <v>1.94</v>
      </c>
      <c r="P81" s="234">
        <v>0</v>
      </c>
      <c r="Q81" s="234">
        <f>ROUND(E81*P81,2)</f>
        <v>0</v>
      </c>
      <c r="R81" s="234" t="s">
        <v>112</v>
      </c>
      <c r="S81" s="234" t="s">
        <v>101</v>
      </c>
      <c r="T81" s="235" t="s">
        <v>101</v>
      </c>
      <c r="U81" s="219">
        <v>7.0000000000000007E-2</v>
      </c>
      <c r="V81" s="219">
        <f>ROUND(E81*U81,2)</f>
        <v>1.05</v>
      </c>
      <c r="W81" s="219"/>
      <c r="X81" s="219" t="s">
        <v>102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46" t="s">
        <v>182</v>
      </c>
      <c r="D82" s="220"/>
      <c r="E82" s="221">
        <v>15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107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7"/>
      <c r="D83" s="238"/>
      <c r="E83" s="238"/>
      <c r="F83" s="238"/>
      <c r="G83" s="238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108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2.5" outlineLevel="1" x14ac:dyDescent="0.2">
      <c r="A84" s="229">
        <v>23</v>
      </c>
      <c r="B84" s="230" t="s">
        <v>183</v>
      </c>
      <c r="C84" s="244" t="s">
        <v>184</v>
      </c>
      <c r="D84" s="231" t="s">
        <v>111</v>
      </c>
      <c r="E84" s="232">
        <v>15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0.12966</v>
      </c>
      <c r="O84" s="234">
        <f>ROUND(E84*N84,2)</f>
        <v>1.94</v>
      </c>
      <c r="P84" s="234">
        <v>0</v>
      </c>
      <c r="Q84" s="234">
        <f>ROUND(E84*P84,2)</f>
        <v>0</v>
      </c>
      <c r="R84" s="234" t="s">
        <v>112</v>
      </c>
      <c r="S84" s="234" t="s">
        <v>101</v>
      </c>
      <c r="T84" s="235" t="s">
        <v>101</v>
      </c>
      <c r="U84" s="219">
        <v>7.0000000000000007E-2</v>
      </c>
      <c r="V84" s="219">
        <f>ROUND(E84*U84,2)</f>
        <v>1.05</v>
      </c>
      <c r="W84" s="219"/>
      <c r="X84" s="219" t="s">
        <v>102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103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6" t="s">
        <v>182</v>
      </c>
      <c r="D85" s="220"/>
      <c r="E85" s="221">
        <v>15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107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7"/>
      <c r="D86" s="238"/>
      <c r="E86" s="238"/>
      <c r="F86" s="238"/>
      <c r="G86" s="238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108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29">
        <v>24</v>
      </c>
      <c r="B87" s="230" t="s">
        <v>185</v>
      </c>
      <c r="C87" s="244" t="s">
        <v>186</v>
      </c>
      <c r="D87" s="231" t="s">
        <v>111</v>
      </c>
      <c r="E87" s="232">
        <v>36.200000000000003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7.3899999999999993E-2</v>
      </c>
      <c r="O87" s="234">
        <f>ROUND(E87*N87,2)</f>
        <v>2.68</v>
      </c>
      <c r="P87" s="234">
        <v>0</v>
      </c>
      <c r="Q87" s="234">
        <f>ROUND(E87*P87,2)</f>
        <v>0</v>
      </c>
      <c r="R87" s="234" t="s">
        <v>112</v>
      </c>
      <c r="S87" s="234" t="s">
        <v>101</v>
      </c>
      <c r="T87" s="235" t="s">
        <v>101</v>
      </c>
      <c r="U87" s="219">
        <v>0.45</v>
      </c>
      <c r="V87" s="219">
        <f>ROUND(E87*U87,2)</f>
        <v>16.29</v>
      </c>
      <c r="W87" s="219"/>
      <c r="X87" s="219" t="s">
        <v>102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103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17"/>
      <c r="B88" s="218"/>
      <c r="C88" s="245" t="s">
        <v>187</v>
      </c>
      <c r="D88" s="237"/>
      <c r="E88" s="237"/>
      <c r="F88" s="237"/>
      <c r="G88" s="237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105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36" t="str">
        <f>C88</f>
        <v>s provedením lože z kameniva drceného, s vyplněním spár, s dvojitým hutněním a se smetením přebytečného materiálu na krajnici. S dodáním hmot pro lože a výplň spár.</v>
      </c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6" t="s">
        <v>188</v>
      </c>
      <c r="D89" s="220"/>
      <c r="E89" s="221">
        <v>36.200000000000003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107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7"/>
      <c r="D90" s="238"/>
      <c r="E90" s="238"/>
      <c r="F90" s="238"/>
      <c r="G90" s="238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108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29">
        <v>25</v>
      </c>
      <c r="B91" s="230" t="s">
        <v>189</v>
      </c>
      <c r="C91" s="244" t="s">
        <v>190</v>
      </c>
      <c r="D91" s="231" t="s">
        <v>111</v>
      </c>
      <c r="E91" s="232">
        <v>17.64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7.3899999999999993E-2</v>
      </c>
      <c r="O91" s="234">
        <f>ROUND(E91*N91,2)</f>
        <v>1.3</v>
      </c>
      <c r="P91" s="234">
        <v>0</v>
      </c>
      <c r="Q91" s="234">
        <f>ROUND(E91*P91,2)</f>
        <v>0</v>
      </c>
      <c r="R91" s="234" t="s">
        <v>112</v>
      </c>
      <c r="S91" s="234" t="s">
        <v>101</v>
      </c>
      <c r="T91" s="235" t="s">
        <v>101</v>
      </c>
      <c r="U91" s="219">
        <v>0.48</v>
      </c>
      <c r="V91" s="219">
        <f>ROUND(E91*U91,2)</f>
        <v>8.4700000000000006</v>
      </c>
      <c r="W91" s="219"/>
      <c r="X91" s="219" t="s">
        <v>102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103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1" x14ac:dyDescent="0.2">
      <c r="A92" s="217"/>
      <c r="B92" s="218"/>
      <c r="C92" s="245" t="s">
        <v>187</v>
      </c>
      <c r="D92" s="237"/>
      <c r="E92" s="237"/>
      <c r="F92" s="237"/>
      <c r="G92" s="237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105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36" t="str">
        <f>C92</f>
        <v>s provedením lože z kameniva drceného, s vyplněním spár, s dvojitým hutněním a se smetením přebytečného materiálu na krajnici. S dodáním hmot pro lože a výplň spár.</v>
      </c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6" t="s">
        <v>191</v>
      </c>
      <c r="D93" s="220"/>
      <c r="E93" s="221">
        <v>17.64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107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7"/>
      <c r="D94" s="238"/>
      <c r="E94" s="238"/>
      <c r="F94" s="238"/>
      <c r="G94" s="238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108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9">
        <v>26</v>
      </c>
      <c r="B95" s="230" t="s">
        <v>192</v>
      </c>
      <c r="C95" s="244" t="s">
        <v>193</v>
      </c>
      <c r="D95" s="231" t="s">
        <v>194</v>
      </c>
      <c r="E95" s="232">
        <v>40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3.3E-4</v>
      </c>
      <c r="O95" s="234">
        <f>ROUND(E95*N95,2)</f>
        <v>0.01</v>
      </c>
      <c r="P95" s="234">
        <v>0</v>
      </c>
      <c r="Q95" s="234">
        <f>ROUND(E95*P95,2)</f>
        <v>0</v>
      </c>
      <c r="R95" s="234" t="s">
        <v>112</v>
      </c>
      <c r="S95" s="234" t="s">
        <v>101</v>
      </c>
      <c r="T95" s="235" t="s">
        <v>101</v>
      </c>
      <c r="U95" s="219">
        <v>0.41</v>
      </c>
      <c r="V95" s="219">
        <f>ROUND(E95*U95,2)</f>
        <v>16.399999999999999</v>
      </c>
      <c r="W95" s="219"/>
      <c r="X95" s="219" t="s">
        <v>102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103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8"/>
      <c r="D96" s="239"/>
      <c r="E96" s="239"/>
      <c r="F96" s="239"/>
      <c r="G96" s="23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108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29">
        <v>27</v>
      </c>
      <c r="B97" s="230" t="s">
        <v>195</v>
      </c>
      <c r="C97" s="244" t="s">
        <v>196</v>
      </c>
      <c r="D97" s="231" t="s">
        <v>194</v>
      </c>
      <c r="E97" s="232">
        <v>17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3.6000000000000002E-4</v>
      </c>
      <c r="O97" s="234">
        <f>ROUND(E97*N97,2)</f>
        <v>0.01</v>
      </c>
      <c r="P97" s="234">
        <v>0</v>
      </c>
      <c r="Q97" s="234">
        <f>ROUND(E97*P97,2)</f>
        <v>0</v>
      </c>
      <c r="R97" s="234" t="s">
        <v>112</v>
      </c>
      <c r="S97" s="234" t="s">
        <v>101</v>
      </c>
      <c r="T97" s="235" t="s">
        <v>101</v>
      </c>
      <c r="U97" s="219">
        <v>0.43</v>
      </c>
      <c r="V97" s="219">
        <f>ROUND(E97*U97,2)</f>
        <v>7.31</v>
      </c>
      <c r="W97" s="219"/>
      <c r="X97" s="219" t="s">
        <v>102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103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6" t="s">
        <v>197</v>
      </c>
      <c r="D98" s="220"/>
      <c r="E98" s="221">
        <v>17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107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7"/>
      <c r="D99" s="238"/>
      <c r="E99" s="238"/>
      <c r="F99" s="238"/>
      <c r="G99" s="238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108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29">
        <v>28</v>
      </c>
      <c r="B100" s="230" t="s">
        <v>198</v>
      </c>
      <c r="C100" s="244" t="s">
        <v>199</v>
      </c>
      <c r="D100" s="231" t="s">
        <v>111</v>
      </c>
      <c r="E100" s="232">
        <v>87.6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3.15E-2</v>
      </c>
      <c r="O100" s="234">
        <f>ROUND(E100*N100,2)</f>
        <v>2.76</v>
      </c>
      <c r="P100" s="234">
        <v>0</v>
      </c>
      <c r="Q100" s="234">
        <f>ROUND(E100*P100,2)</f>
        <v>0</v>
      </c>
      <c r="R100" s="234" t="s">
        <v>112</v>
      </c>
      <c r="S100" s="234" t="s">
        <v>101</v>
      </c>
      <c r="T100" s="235" t="s">
        <v>101</v>
      </c>
      <c r="U100" s="219">
        <v>0.55000000000000004</v>
      </c>
      <c r="V100" s="219">
        <f>ROUND(E100*U100,2)</f>
        <v>48.18</v>
      </c>
      <c r="W100" s="219"/>
      <c r="X100" s="219" t="s">
        <v>102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103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5" t="s">
        <v>200</v>
      </c>
      <c r="D101" s="237"/>
      <c r="E101" s="237"/>
      <c r="F101" s="237"/>
      <c r="G101" s="237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105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9" t="s">
        <v>201</v>
      </c>
      <c r="D102" s="240"/>
      <c r="E102" s="240"/>
      <c r="F102" s="240"/>
      <c r="G102" s="240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202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9" t="s">
        <v>203</v>
      </c>
      <c r="D103" s="240"/>
      <c r="E103" s="240"/>
      <c r="F103" s="240"/>
      <c r="G103" s="240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202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6" t="s">
        <v>204</v>
      </c>
      <c r="D104" s="220"/>
      <c r="E104" s="221">
        <v>87.6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107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47"/>
      <c r="D105" s="238"/>
      <c r="E105" s="238"/>
      <c r="F105" s="238"/>
      <c r="G105" s="238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108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29">
        <v>29</v>
      </c>
      <c r="B106" s="230" t="s">
        <v>205</v>
      </c>
      <c r="C106" s="244" t="s">
        <v>206</v>
      </c>
      <c r="D106" s="231" t="s">
        <v>207</v>
      </c>
      <c r="E106" s="232">
        <v>34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3.5999999999999999E-3</v>
      </c>
      <c r="O106" s="234">
        <f>ROUND(E106*N106,2)</f>
        <v>0.12</v>
      </c>
      <c r="P106" s="234">
        <v>0</v>
      </c>
      <c r="Q106" s="234">
        <f>ROUND(E106*P106,2)</f>
        <v>0</v>
      </c>
      <c r="R106" s="234"/>
      <c r="S106" s="234" t="s">
        <v>101</v>
      </c>
      <c r="T106" s="235" t="s">
        <v>101</v>
      </c>
      <c r="U106" s="219">
        <v>0</v>
      </c>
      <c r="V106" s="219">
        <f>ROUND(E106*U106,2)</f>
        <v>0</v>
      </c>
      <c r="W106" s="219"/>
      <c r="X106" s="219" t="s">
        <v>208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209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0" t="s">
        <v>210</v>
      </c>
      <c r="D107" s="241"/>
      <c r="E107" s="241"/>
      <c r="F107" s="241"/>
      <c r="G107" s="241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202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9" t="s">
        <v>211</v>
      </c>
      <c r="D108" s="240"/>
      <c r="E108" s="240"/>
      <c r="F108" s="240"/>
      <c r="G108" s="240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202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49" t="s">
        <v>212</v>
      </c>
      <c r="D109" s="240"/>
      <c r="E109" s="240"/>
      <c r="F109" s="240"/>
      <c r="G109" s="240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202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6" t="s">
        <v>213</v>
      </c>
      <c r="D110" s="220"/>
      <c r="E110" s="221">
        <v>34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107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7"/>
      <c r="D111" s="238"/>
      <c r="E111" s="238"/>
      <c r="F111" s="238"/>
      <c r="G111" s="238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108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29">
        <v>30</v>
      </c>
      <c r="B112" s="230" t="s">
        <v>214</v>
      </c>
      <c r="C112" s="244" t="s">
        <v>215</v>
      </c>
      <c r="D112" s="231" t="s">
        <v>111</v>
      </c>
      <c r="E112" s="232">
        <v>17.64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0.17499999999999999</v>
      </c>
      <c r="O112" s="234">
        <f>ROUND(E112*N112,2)</f>
        <v>3.09</v>
      </c>
      <c r="P112" s="234">
        <v>0</v>
      </c>
      <c r="Q112" s="234">
        <f>ROUND(E112*P112,2)</f>
        <v>0</v>
      </c>
      <c r="R112" s="234" t="s">
        <v>160</v>
      </c>
      <c r="S112" s="234" t="s">
        <v>101</v>
      </c>
      <c r="T112" s="235" t="s">
        <v>101</v>
      </c>
      <c r="U112" s="219">
        <v>0</v>
      </c>
      <c r="V112" s="219">
        <f>ROUND(E112*U112,2)</f>
        <v>0</v>
      </c>
      <c r="W112" s="219"/>
      <c r="X112" s="219" t="s">
        <v>161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162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6" t="s">
        <v>191</v>
      </c>
      <c r="D113" s="220"/>
      <c r="E113" s="221">
        <v>17.64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107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7"/>
      <c r="D114" s="238"/>
      <c r="E114" s="238"/>
      <c r="F114" s="238"/>
      <c r="G114" s="238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108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3" t="s">
        <v>95</v>
      </c>
      <c r="B115" s="224" t="s">
        <v>60</v>
      </c>
      <c r="C115" s="243" t="s">
        <v>61</v>
      </c>
      <c r="D115" s="225"/>
      <c r="E115" s="226"/>
      <c r="F115" s="227"/>
      <c r="G115" s="227">
        <f>SUMIF(AG116:AG154,"&lt;&gt;NOR",G116:G154)</f>
        <v>0</v>
      </c>
      <c r="H115" s="227"/>
      <c r="I115" s="227">
        <f>SUM(I116:I154)</f>
        <v>0</v>
      </c>
      <c r="J115" s="227"/>
      <c r="K115" s="227">
        <f>SUM(K116:K154)</f>
        <v>0</v>
      </c>
      <c r="L115" s="227"/>
      <c r="M115" s="227">
        <f>SUM(M116:M154)</f>
        <v>0</v>
      </c>
      <c r="N115" s="227"/>
      <c r="O115" s="227">
        <f>SUM(O116:O154)</f>
        <v>43.57</v>
      </c>
      <c r="P115" s="227"/>
      <c r="Q115" s="227">
        <f>SUM(Q116:Q154)</f>
        <v>0</v>
      </c>
      <c r="R115" s="227"/>
      <c r="S115" s="227"/>
      <c r="T115" s="228"/>
      <c r="U115" s="222"/>
      <c r="V115" s="222">
        <f>SUM(V116:V154)</f>
        <v>31.620000000000005</v>
      </c>
      <c r="W115" s="222"/>
      <c r="X115" s="222"/>
      <c r="AG115" t="s">
        <v>96</v>
      </c>
    </row>
    <row r="116" spans="1:60" ht="45" outlineLevel="1" x14ac:dyDescent="0.2">
      <c r="A116" s="229">
        <v>31</v>
      </c>
      <c r="B116" s="230" t="s">
        <v>216</v>
      </c>
      <c r="C116" s="244" t="s">
        <v>217</v>
      </c>
      <c r="D116" s="231" t="s">
        <v>194</v>
      </c>
      <c r="E116" s="232">
        <v>39.9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0.16108</v>
      </c>
      <c r="O116" s="234">
        <f>ROUND(E116*N116,2)</f>
        <v>6.43</v>
      </c>
      <c r="P116" s="234">
        <v>0</v>
      </c>
      <c r="Q116" s="234">
        <f>ROUND(E116*P116,2)</f>
        <v>0</v>
      </c>
      <c r="R116" s="234" t="s">
        <v>112</v>
      </c>
      <c r="S116" s="234" t="s">
        <v>101</v>
      </c>
      <c r="T116" s="235" t="s">
        <v>101</v>
      </c>
      <c r="U116" s="219">
        <v>0.23</v>
      </c>
      <c r="V116" s="219">
        <f>ROUND(E116*U116,2)</f>
        <v>9.18</v>
      </c>
      <c r="W116" s="219"/>
      <c r="X116" s="219" t="s">
        <v>102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103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5" t="s">
        <v>218</v>
      </c>
      <c r="D117" s="237"/>
      <c r="E117" s="237"/>
      <c r="F117" s="237"/>
      <c r="G117" s="237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105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6" t="s">
        <v>219</v>
      </c>
      <c r="D118" s="220"/>
      <c r="E118" s="221">
        <v>39.9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107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47"/>
      <c r="D119" s="238"/>
      <c r="E119" s="238"/>
      <c r="F119" s="238"/>
      <c r="G119" s="238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108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45" outlineLevel="1" x14ac:dyDescent="0.2">
      <c r="A120" s="229">
        <v>32</v>
      </c>
      <c r="B120" s="230" t="s">
        <v>220</v>
      </c>
      <c r="C120" s="244" t="s">
        <v>221</v>
      </c>
      <c r="D120" s="231" t="s">
        <v>194</v>
      </c>
      <c r="E120" s="232">
        <v>45.15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0.18431</v>
      </c>
      <c r="O120" s="234">
        <f>ROUND(E120*N120,2)</f>
        <v>8.32</v>
      </c>
      <c r="P120" s="234">
        <v>0</v>
      </c>
      <c r="Q120" s="234">
        <f>ROUND(E120*P120,2)</f>
        <v>0</v>
      </c>
      <c r="R120" s="234" t="s">
        <v>112</v>
      </c>
      <c r="S120" s="234" t="s">
        <v>101</v>
      </c>
      <c r="T120" s="235" t="s">
        <v>101</v>
      </c>
      <c r="U120" s="219">
        <v>0.23</v>
      </c>
      <c r="V120" s="219">
        <f>ROUND(E120*U120,2)</f>
        <v>10.38</v>
      </c>
      <c r="W120" s="219"/>
      <c r="X120" s="219" t="s">
        <v>102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103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5" t="s">
        <v>218</v>
      </c>
      <c r="D121" s="237"/>
      <c r="E121" s="237"/>
      <c r="F121" s="237"/>
      <c r="G121" s="237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105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6" t="s">
        <v>222</v>
      </c>
      <c r="D122" s="220"/>
      <c r="E122" s="221">
        <v>45.15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107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47"/>
      <c r="D123" s="238"/>
      <c r="E123" s="238"/>
      <c r="F123" s="238"/>
      <c r="G123" s="238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108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1" x14ac:dyDescent="0.2">
      <c r="A124" s="229">
        <v>33</v>
      </c>
      <c r="B124" s="230" t="s">
        <v>223</v>
      </c>
      <c r="C124" s="244" t="s">
        <v>224</v>
      </c>
      <c r="D124" s="231" t="s">
        <v>194</v>
      </c>
      <c r="E124" s="232">
        <v>27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0.28349999999999997</v>
      </c>
      <c r="O124" s="234">
        <f>ROUND(E124*N124,2)</f>
        <v>7.65</v>
      </c>
      <c r="P124" s="234">
        <v>0</v>
      </c>
      <c r="Q124" s="234">
        <f>ROUND(E124*P124,2)</f>
        <v>0</v>
      </c>
      <c r="R124" s="234" t="s">
        <v>112</v>
      </c>
      <c r="S124" s="234" t="s">
        <v>101</v>
      </c>
      <c r="T124" s="235" t="s">
        <v>101</v>
      </c>
      <c r="U124" s="219">
        <v>0.4</v>
      </c>
      <c r="V124" s="219">
        <f>ROUND(E124*U124,2)</f>
        <v>10.8</v>
      </c>
      <c r="W124" s="219"/>
      <c r="X124" s="219" t="s">
        <v>102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103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6" t="s">
        <v>225</v>
      </c>
      <c r="D125" s="220"/>
      <c r="E125" s="221">
        <v>27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107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7"/>
      <c r="D126" s="238"/>
      <c r="E126" s="238"/>
      <c r="F126" s="238"/>
      <c r="G126" s="238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108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29">
        <v>34</v>
      </c>
      <c r="B127" s="230" t="s">
        <v>226</v>
      </c>
      <c r="C127" s="244" t="s">
        <v>227</v>
      </c>
      <c r="D127" s="231" t="s">
        <v>194</v>
      </c>
      <c r="E127" s="232">
        <v>34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 t="s">
        <v>112</v>
      </c>
      <c r="S127" s="234" t="s">
        <v>101</v>
      </c>
      <c r="T127" s="235" t="s">
        <v>101</v>
      </c>
      <c r="U127" s="219">
        <v>3.6999999999999998E-2</v>
      </c>
      <c r="V127" s="219">
        <f>ROUND(E127*U127,2)</f>
        <v>1.26</v>
      </c>
      <c r="W127" s="219"/>
      <c r="X127" s="219" t="s">
        <v>102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103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5" t="s">
        <v>228</v>
      </c>
      <c r="D128" s="237"/>
      <c r="E128" s="237"/>
      <c r="F128" s="237"/>
      <c r="G128" s="237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105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47"/>
      <c r="D129" s="238"/>
      <c r="E129" s="238"/>
      <c r="F129" s="238"/>
      <c r="G129" s="238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108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29">
        <v>35</v>
      </c>
      <c r="B130" s="230" t="s">
        <v>229</v>
      </c>
      <c r="C130" s="244" t="s">
        <v>230</v>
      </c>
      <c r="D130" s="231" t="s">
        <v>231</v>
      </c>
      <c r="E130" s="232">
        <v>2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4"/>
      <c r="S130" s="234" t="s">
        <v>101</v>
      </c>
      <c r="T130" s="235" t="s">
        <v>232</v>
      </c>
      <c r="U130" s="219">
        <v>0</v>
      </c>
      <c r="V130" s="219">
        <f>ROUND(E130*U130,2)</f>
        <v>0</v>
      </c>
      <c r="W130" s="219"/>
      <c r="X130" s="219" t="s">
        <v>208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209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0" t="s">
        <v>210</v>
      </c>
      <c r="D131" s="241"/>
      <c r="E131" s="241"/>
      <c r="F131" s="241"/>
      <c r="G131" s="241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202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9" t="s">
        <v>233</v>
      </c>
      <c r="D132" s="240"/>
      <c r="E132" s="240"/>
      <c r="F132" s="240"/>
      <c r="G132" s="240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202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49" t="s">
        <v>234</v>
      </c>
      <c r="D133" s="240"/>
      <c r="E133" s="240"/>
      <c r="F133" s="240"/>
      <c r="G133" s="240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202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6" t="s">
        <v>235</v>
      </c>
      <c r="D134" s="220"/>
      <c r="E134" s="221">
        <v>2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107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6" t="s">
        <v>236</v>
      </c>
      <c r="D135" s="220"/>
      <c r="E135" s="221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107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7"/>
      <c r="D136" s="238"/>
      <c r="E136" s="238"/>
      <c r="F136" s="238"/>
      <c r="G136" s="238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108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9">
        <v>36</v>
      </c>
      <c r="B137" s="230" t="s">
        <v>237</v>
      </c>
      <c r="C137" s="244" t="s">
        <v>238</v>
      </c>
      <c r="D137" s="231" t="s">
        <v>231</v>
      </c>
      <c r="E137" s="232">
        <v>2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/>
      <c r="S137" s="234" t="s">
        <v>101</v>
      </c>
      <c r="T137" s="235" t="s">
        <v>232</v>
      </c>
      <c r="U137" s="219">
        <v>0</v>
      </c>
      <c r="V137" s="219">
        <f>ROUND(E137*U137,2)</f>
        <v>0</v>
      </c>
      <c r="W137" s="219"/>
      <c r="X137" s="219" t="s">
        <v>208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209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0" t="s">
        <v>239</v>
      </c>
      <c r="D138" s="241"/>
      <c r="E138" s="241"/>
      <c r="F138" s="241"/>
      <c r="G138" s="241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202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49" t="s">
        <v>240</v>
      </c>
      <c r="D139" s="240"/>
      <c r="E139" s="240"/>
      <c r="F139" s="240"/>
      <c r="G139" s="240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202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9" t="s">
        <v>241</v>
      </c>
      <c r="D140" s="240"/>
      <c r="E140" s="240"/>
      <c r="F140" s="240"/>
      <c r="G140" s="240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202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46" t="s">
        <v>242</v>
      </c>
      <c r="D141" s="220"/>
      <c r="E141" s="221">
        <v>2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107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7"/>
      <c r="D142" s="238"/>
      <c r="E142" s="238"/>
      <c r="F142" s="238"/>
      <c r="G142" s="238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108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29">
        <v>37</v>
      </c>
      <c r="B143" s="230" t="s">
        <v>243</v>
      </c>
      <c r="C143" s="244" t="s">
        <v>244</v>
      </c>
      <c r="D143" s="231" t="s">
        <v>111</v>
      </c>
      <c r="E143" s="232">
        <v>0.84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0.13150000000000001</v>
      </c>
      <c r="O143" s="234">
        <f>ROUND(E143*N143,2)</f>
        <v>0.11</v>
      </c>
      <c r="P143" s="234">
        <v>0</v>
      </c>
      <c r="Q143" s="234">
        <f>ROUND(E143*P143,2)</f>
        <v>0</v>
      </c>
      <c r="R143" s="234" t="s">
        <v>160</v>
      </c>
      <c r="S143" s="234" t="s">
        <v>101</v>
      </c>
      <c r="T143" s="235" t="s">
        <v>101</v>
      </c>
      <c r="U143" s="219">
        <v>0</v>
      </c>
      <c r="V143" s="219">
        <f>ROUND(E143*U143,2)</f>
        <v>0</v>
      </c>
      <c r="W143" s="219"/>
      <c r="X143" s="219" t="s">
        <v>161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162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46" t="s">
        <v>245</v>
      </c>
      <c r="D144" s="220"/>
      <c r="E144" s="221">
        <v>0.84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107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7"/>
      <c r="D145" s="238"/>
      <c r="E145" s="238"/>
      <c r="F145" s="238"/>
      <c r="G145" s="238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108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29">
        <v>38</v>
      </c>
      <c r="B146" s="230" t="s">
        <v>246</v>
      </c>
      <c r="C146" s="244" t="s">
        <v>247</v>
      </c>
      <c r="D146" s="231" t="s">
        <v>111</v>
      </c>
      <c r="E146" s="232">
        <v>37.17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0.13100000000000001</v>
      </c>
      <c r="O146" s="234">
        <f>ROUND(E146*N146,2)</f>
        <v>4.87</v>
      </c>
      <c r="P146" s="234">
        <v>0</v>
      </c>
      <c r="Q146" s="234">
        <f>ROUND(E146*P146,2)</f>
        <v>0</v>
      </c>
      <c r="R146" s="234" t="s">
        <v>160</v>
      </c>
      <c r="S146" s="234" t="s">
        <v>101</v>
      </c>
      <c r="T146" s="235" t="s">
        <v>101</v>
      </c>
      <c r="U146" s="219">
        <v>0</v>
      </c>
      <c r="V146" s="219">
        <f>ROUND(E146*U146,2)</f>
        <v>0</v>
      </c>
      <c r="W146" s="219"/>
      <c r="X146" s="219" t="s">
        <v>161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162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6" t="s">
        <v>248</v>
      </c>
      <c r="D147" s="220"/>
      <c r="E147" s="221">
        <v>37.17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107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47"/>
      <c r="D148" s="238"/>
      <c r="E148" s="238"/>
      <c r="F148" s="238"/>
      <c r="G148" s="238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108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29">
        <v>39</v>
      </c>
      <c r="B149" s="230" t="s">
        <v>249</v>
      </c>
      <c r="C149" s="244" t="s">
        <v>250</v>
      </c>
      <c r="D149" s="231" t="s">
        <v>111</v>
      </c>
      <c r="E149" s="232">
        <v>85.68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0.17599999999999999</v>
      </c>
      <c r="O149" s="234">
        <f>ROUND(E149*N149,2)</f>
        <v>15.08</v>
      </c>
      <c r="P149" s="234">
        <v>0</v>
      </c>
      <c r="Q149" s="234">
        <f>ROUND(E149*P149,2)</f>
        <v>0</v>
      </c>
      <c r="R149" s="234"/>
      <c r="S149" s="234" t="s">
        <v>251</v>
      </c>
      <c r="T149" s="235" t="s">
        <v>101</v>
      </c>
      <c r="U149" s="219">
        <v>0</v>
      </c>
      <c r="V149" s="219">
        <f>ROUND(E149*U149,2)</f>
        <v>0</v>
      </c>
      <c r="W149" s="219"/>
      <c r="X149" s="219" t="s">
        <v>161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162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46" t="s">
        <v>252</v>
      </c>
      <c r="D150" s="220"/>
      <c r="E150" s="221">
        <v>85.68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107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7"/>
      <c r="D151" s="238"/>
      <c r="E151" s="238"/>
      <c r="F151" s="238"/>
      <c r="G151" s="238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108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29">
        <v>40</v>
      </c>
      <c r="B152" s="230" t="s">
        <v>253</v>
      </c>
      <c r="C152" s="244" t="s">
        <v>254</v>
      </c>
      <c r="D152" s="231" t="s">
        <v>111</v>
      </c>
      <c r="E152" s="232">
        <v>6.3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0.17599999999999999</v>
      </c>
      <c r="O152" s="234">
        <f>ROUND(E152*N152,2)</f>
        <v>1.1100000000000001</v>
      </c>
      <c r="P152" s="234">
        <v>0</v>
      </c>
      <c r="Q152" s="234">
        <f>ROUND(E152*P152,2)</f>
        <v>0</v>
      </c>
      <c r="R152" s="234"/>
      <c r="S152" s="234" t="s">
        <v>251</v>
      </c>
      <c r="T152" s="235" t="s">
        <v>101</v>
      </c>
      <c r="U152" s="219">
        <v>0</v>
      </c>
      <c r="V152" s="219">
        <f>ROUND(E152*U152,2)</f>
        <v>0</v>
      </c>
      <c r="W152" s="219"/>
      <c r="X152" s="219" t="s">
        <v>161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162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46" t="s">
        <v>255</v>
      </c>
      <c r="D153" s="220"/>
      <c r="E153" s="221">
        <v>6.3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107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47"/>
      <c r="D154" s="238"/>
      <c r="E154" s="238"/>
      <c r="F154" s="238"/>
      <c r="G154" s="238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108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x14ac:dyDescent="0.2">
      <c r="A155" s="223" t="s">
        <v>95</v>
      </c>
      <c r="B155" s="224" t="s">
        <v>62</v>
      </c>
      <c r="C155" s="243" t="s">
        <v>63</v>
      </c>
      <c r="D155" s="225"/>
      <c r="E155" s="226"/>
      <c r="F155" s="227"/>
      <c r="G155" s="227">
        <f>SUMIF(AG156:AG158,"&lt;&gt;NOR",G156:G158)</f>
        <v>0</v>
      </c>
      <c r="H155" s="227"/>
      <c r="I155" s="227">
        <f>SUM(I156:I158)</f>
        <v>0</v>
      </c>
      <c r="J155" s="227"/>
      <c r="K155" s="227">
        <f>SUM(K156:K158)</f>
        <v>0</v>
      </c>
      <c r="L155" s="227"/>
      <c r="M155" s="227">
        <f>SUM(M156:M158)</f>
        <v>0</v>
      </c>
      <c r="N155" s="227"/>
      <c r="O155" s="227">
        <f>SUM(O156:O158)</f>
        <v>0</v>
      </c>
      <c r="P155" s="227"/>
      <c r="Q155" s="227">
        <f>SUM(Q156:Q158)</f>
        <v>0</v>
      </c>
      <c r="R155" s="227"/>
      <c r="S155" s="227"/>
      <c r="T155" s="228"/>
      <c r="U155" s="222"/>
      <c r="V155" s="222">
        <f>SUM(V156:V158)</f>
        <v>3.22</v>
      </c>
      <c r="W155" s="222"/>
      <c r="X155" s="222"/>
      <c r="AG155" t="s">
        <v>96</v>
      </c>
    </row>
    <row r="156" spans="1:60" outlineLevel="1" x14ac:dyDescent="0.2">
      <c r="A156" s="229">
        <v>41</v>
      </c>
      <c r="B156" s="230" t="s">
        <v>256</v>
      </c>
      <c r="C156" s="244" t="s">
        <v>257</v>
      </c>
      <c r="D156" s="231" t="s">
        <v>155</v>
      </c>
      <c r="E156" s="232">
        <v>201.19645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34">
        <v>0</v>
      </c>
      <c r="O156" s="234">
        <f>ROUND(E156*N156,2)</f>
        <v>0</v>
      </c>
      <c r="P156" s="234">
        <v>0</v>
      </c>
      <c r="Q156" s="234">
        <f>ROUND(E156*P156,2)</f>
        <v>0</v>
      </c>
      <c r="R156" s="234" t="s">
        <v>112</v>
      </c>
      <c r="S156" s="234" t="s">
        <v>101</v>
      </c>
      <c r="T156" s="235" t="s">
        <v>101</v>
      </c>
      <c r="U156" s="219">
        <v>1.6E-2</v>
      </c>
      <c r="V156" s="219">
        <f>ROUND(E156*U156,2)</f>
        <v>3.22</v>
      </c>
      <c r="W156" s="219"/>
      <c r="X156" s="219" t="s">
        <v>258</v>
      </c>
      <c r="Y156" s="210"/>
      <c r="Z156" s="210"/>
      <c r="AA156" s="210"/>
      <c r="AB156" s="210"/>
      <c r="AC156" s="210"/>
      <c r="AD156" s="210"/>
      <c r="AE156" s="210"/>
      <c r="AF156" s="210"/>
      <c r="AG156" s="210" t="s">
        <v>259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45" t="s">
        <v>260</v>
      </c>
      <c r="D157" s="237"/>
      <c r="E157" s="237"/>
      <c r="F157" s="237"/>
      <c r="G157" s="237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105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47"/>
      <c r="D158" s="238"/>
      <c r="E158" s="238"/>
      <c r="F158" s="238"/>
      <c r="G158" s="238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108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x14ac:dyDescent="0.2">
      <c r="A159" s="223" t="s">
        <v>95</v>
      </c>
      <c r="B159" s="224" t="s">
        <v>64</v>
      </c>
      <c r="C159" s="243" t="s">
        <v>65</v>
      </c>
      <c r="D159" s="225"/>
      <c r="E159" s="226"/>
      <c r="F159" s="227"/>
      <c r="G159" s="227">
        <f>SUMIF(AG160:AG166,"&lt;&gt;NOR",G160:G166)</f>
        <v>0</v>
      </c>
      <c r="H159" s="227"/>
      <c r="I159" s="227">
        <f>SUM(I160:I166)</f>
        <v>0</v>
      </c>
      <c r="J159" s="227"/>
      <c r="K159" s="227">
        <f>SUM(K160:K166)</f>
        <v>0</v>
      </c>
      <c r="L159" s="227"/>
      <c r="M159" s="227">
        <f>SUM(M160:M166)</f>
        <v>0</v>
      </c>
      <c r="N159" s="227"/>
      <c r="O159" s="227">
        <f>SUM(O160:O166)</f>
        <v>0</v>
      </c>
      <c r="P159" s="227"/>
      <c r="Q159" s="227">
        <f>SUM(Q160:Q166)</f>
        <v>0</v>
      </c>
      <c r="R159" s="227"/>
      <c r="S159" s="227"/>
      <c r="T159" s="228"/>
      <c r="U159" s="222"/>
      <c r="V159" s="222">
        <f>SUM(V160:V166)</f>
        <v>7.0000000000000007E-2</v>
      </c>
      <c r="W159" s="222"/>
      <c r="X159" s="222"/>
      <c r="AG159" t="s">
        <v>96</v>
      </c>
    </row>
    <row r="160" spans="1:60" ht="22.5" outlineLevel="1" x14ac:dyDescent="0.2">
      <c r="A160" s="229">
        <v>42</v>
      </c>
      <c r="B160" s="230" t="s">
        <v>261</v>
      </c>
      <c r="C160" s="244" t="s">
        <v>262</v>
      </c>
      <c r="D160" s="231" t="s">
        <v>155</v>
      </c>
      <c r="E160" s="232">
        <v>7.26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4" t="s">
        <v>112</v>
      </c>
      <c r="S160" s="234" t="s">
        <v>101</v>
      </c>
      <c r="T160" s="235" t="s">
        <v>101</v>
      </c>
      <c r="U160" s="219">
        <v>0.01</v>
      </c>
      <c r="V160" s="219">
        <f>ROUND(E160*U160,2)</f>
        <v>7.0000000000000007E-2</v>
      </c>
      <c r="W160" s="219"/>
      <c r="X160" s="219" t="s">
        <v>263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264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8"/>
      <c r="D161" s="239"/>
      <c r="E161" s="239"/>
      <c r="F161" s="239"/>
      <c r="G161" s="23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108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1" x14ac:dyDescent="0.2">
      <c r="A162" s="229">
        <v>43</v>
      </c>
      <c r="B162" s="230" t="s">
        <v>265</v>
      </c>
      <c r="C162" s="244" t="s">
        <v>266</v>
      </c>
      <c r="D162" s="231" t="s">
        <v>155</v>
      </c>
      <c r="E162" s="232">
        <v>137.94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21</v>
      </c>
      <c r="M162" s="234">
        <f>G162*(1+L162/100)</f>
        <v>0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4" t="s">
        <v>112</v>
      </c>
      <c r="S162" s="234" t="s">
        <v>101</v>
      </c>
      <c r="T162" s="235" t="s">
        <v>101</v>
      </c>
      <c r="U162" s="219">
        <v>0</v>
      </c>
      <c r="V162" s="219">
        <f>ROUND(E162*U162,2)</f>
        <v>0</v>
      </c>
      <c r="W162" s="219"/>
      <c r="X162" s="219" t="s">
        <v>263</v>
      </c>
      <c r="Y162" s="210"/>
      <c r="Z162" s="210"/>
      <c r="AA162" s="210"/>
      <c r="AB162" s="210"/>
      <c r="AC162" s="210"/>
      <c r="AD162" s="210"/>
      <c r="AE162" s="210"/>
      <c r="AF162" s="210"/>
      <c r="AG162" s="210" t="s">
        <v>264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0" t="s">
        <v>267</v>
      </c>
      <c r="D163" s="241"/>
      <c r="E163" s="241"/>
      <c r="F163" s="241"/>
      <c r="G163" s="241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202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7"/>
      <c r="D164" s="238"/>
      <c r="E164" s="238"/>
      <c r="F164" s="238"/>
      <c r="G164" s="238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108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29">
        <v>44</v>
      </c>
      <c r="B165" s="230" t="s">
        <v>268</v>
      </c>
      <c r="C165" s="244" t="s">
        <v>269</v>
      </c>
      <c r="D165" s="231" t="s">
        <v>155</v>
      </c>
      <c r="E165" s="232">
        <v>7.26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0</v>
      </c>
      <c r="O165" s="234">
        <f>ROUND(E165*N165,2)</f>
        <v>0</v>
      </c>
      <c r="P165" s="234">
        <v>0</v>
      </c>
      <c r="Q165" s="234">
        <f>ROUND(E165*P165,2)</f>
        <v>0</v>
      </c>
      <c r="R165" s="234" t="s">
        <v>270</v>
      </c>
      <c r="S165" s="234" t="s">
        <v>101</v>
      </c>
      <c r="T165" s="235" t="s">
        <v>101</v>
      </c>
      <c r="U165" s="219">
        <v>0</v>
      </c>
      <c r="V165" s="219">
        <f>ROUND(E165*U165,2)</f>
        <v>0</v>
      </c>
      <c r="W165" s="219"/>
      <c r="X165" s="219" t="s">
        <v>263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264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8"/>
      <c r="D166" s="239"/>
      <c r="E166" s="239"/>
      <c r="F166" s="239"/>
      <c r="G166" s="23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108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x14ac:dyDescent="0.2">
      <c r="A167" s="3"/>
      <c r="B167" s="4"/>
      <c r="C167" s="251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v>15</v>
      </c>
      <c r="AF167">
        <v>21</v>
      </c>
      <c r="AG167" t="s">
        <v>82</v>
      </c>
    </row>
    <row r="168" spans="1:60" x14ac:dyDescent="0.2">
      <c r="A168" s="213"/>
      <c r="B168" s="214" t="s">
        <v>29</v>
      </c>
      <c r="C168" s="252"/>
      <c r="D168" s="215"/>
      <c r="E168" s="216"/>
      <c r="F168" s="216"/>
      <c r="G168" s="242">
        <f>G8+G63+G115+G155+G159</f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f>SUMIF(L7:L166,AE167,G7:G166)</f>
        <v>0</v>
      </c>
      <c r="AF168">
        <f>SUMIF(L7:L166,AF167,G7:G166)</f>
        <v>0</v>
      </c>
      <c r="AG168" t="s">
        <v>271</v>
      </c>
    </row>
    <row r="169" spans="1:60" x14ac:dyDescent="0.2">
      <c r="C169" s="253"/>
      <c r="D169" s="10"/>
      <c r="AG169" t="s">
        <v>272</v>
      </c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aPMhvfVPszymsc4VpbpjjW44cLCW575Mpirr6ymDkacuZkv60IUnMzAPXf1+C80IZ6pIaDlFU5yUKYUSqyAsg==" saltValue="8j3kzXUo0MtT9oEyHpRUeA==" spinCount="100000" sheet="1"/>
  <mergeCells count="79">
    <mergeCell ref="C166:G166"/>
    <mergeCell ref="C154:G154"/>
    <mergeCell ref="C157:G157"/>
    <mergeCell ref="C158:G158"/>
    <mergeCell ref="C161:G161"/>
    <mergeCell ref="C163:G163"/>
    <mergeCell ref="C164:G164"/>
    <mergeCell ref="C139:G139"/>
    <mergeCell ref="C140:G140"/>
    <mergeCell ref="C142:G142"/>
    <mergeCell ref="C145:G145"/>
    <mergeCell ref="C148:G148"/>
    <mergeCell ref="C151:G151"/>
    <mergeCell ref="C129:G129"/>
    <mergeCell ref="C131:G131"/>
    <mergeCell ref="C132:G132"/>
    <mergeCell ref="C133:G133"/>
    <mergeCell ref="C136:G136"/>
    <mergeCell ref="C138:G138"/>
    <mergeCell ref="C117:G117"/>
    <mergeCell ref="C119:G119"/>
    <mergeCell ref="C121:G121"/>
    <mergeCell ref="C123:G123"/>
    <mergeCell ref="C126:G126"/>
    <mergeCell ref="C128:G128"/>
    <mergeCell ref="C105:G105"/>
    <mergeCell ref="C107:G107"/>
    <mergeCell ref="C108:G108"/>
    <mergeCell ref="C109:G109"/>
    <mergeCell ref="C111:G111"/>
    <mergeCell ref="C114:G114"/>
    <mergeCell ref="C94:G94"/>
    <mergeCell ref="C96:G96"/>
    <mergeCell ref="C99:G99"/>
    <mergeCell ref="C101:G101"/>
    <mergeCell ref="C102:G102"/>
    <mergeCell ref="C103:G103"/>
    <mergeCell ref="C80:G80"/>
    <mergeCell ref="C83:G83"/>
    <mergeCell ref="C86:G86"/>
    <mergeCell ref="C88:G88"/>
    <mergeCell ref="C90:G90"/>
    <mergeCell ref="C92:G92"/>
    <mergeCell ref="C66:G66"/>
    <mergeCell ref="C69:G69"/>
    <mergeCell ref="C72:G72"/>
    <mergeCell ref="C75:G75"/>
    <mergeCell ref="C77:G77"/>
    <mergeCell ref="C78:G78"/>
    <mergeCell ref="C50:G50"/>
    <mergeCell ref="C52:G52"/>
    <mergeCell ref="C54:G54"/>
    <mergeCell ref="C56:G56"/>
    <mergeCell ref="C59:G59"/>
    <mergeCell ref="C62:G62"/>
    <mergeCell ref="C38:G38"/>
    <mergeCell ref="C40:G40"/>
    <mergeCell ref="C42:G42"/>
    <mergeCell ref="C44:G44"/>
    <mergeCell ref="C46:G46"/>
    <mergeCell ref="C48:G48"/>
    <mergeCell ref="C26:G26"/>
    <mergeCell ref="C28:G28"/>
    <mergeCell ref="C30:G30"/>
    <mergeCell ref="C32:G32"/>
    <mergeCell ref="C34:G34"/>
    <mergeCell ref="C36:G36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5FC9-909D-4823-B39D-DBA48229C51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69</v>
      </c>
      <c r="B1" s="195"/>
      <c r="C1" s="195"/>
      <c r="D1" s="195"/>
      <c r="E1" s="195"/>
      <c r="F1" s="195"/>
      <c r="G1" s="195"/>
      <c r="AG1" t="s">
        <v>70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71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5" t="s">
        <v>71</v>
      </c>
      <c r="AG3" t="s">
        <v>72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73</v>
      </c>
    </row>
    <row r="5" spans="1:60" x14ac:dyDescent="0.2">
      <c r="D5" s="10"/>
    </row>
    <row r="6" spans="1:60" ht="38.25" x14ac:dyDescent="0.2">
      <c r="A6" s="206" t="s">
        <v>74</v>
      </c>
      <c r="B6" s="208" t="s">
        <v>75</v>
      </c>
      <c r="C6" s="208" t="s">
        <v>76</v>
      </c>
      <c r="D6" s="207" t="s">
        <v>77</v>
      </c>
      <c r="E6" s="206" t="s">
        <v>78</v>
      </c>
      <c r="F6" s="205" t="s">
        <v>79</v>
      </c>
      <c r="G6" s="206" t="s">
        <v>29</v>
      </c>
      <c r="H6" s="209" t="s">
        <v>30</v>
      </c>
      <c r="I6" s="209" t="s">
        <v>80</v>
      </c>
      <c r="J6" s="209" t="s">
        <v>31</v>
      </c>
      <c r="K6" s="209" t="s">
        <v>81</v>
      </c>
      <c r="L6" s="209" t="s">
        <v>82</v>
      </c>
      <c r="M6" s="209" t="s">
        <v>83</v>
      </c>
      <c r="N6" s="209" t="s">
        <v>84</v>
      </c>
      <c r="O6" s="209" t="s">
        <v>85</v>
      </c>
      <c r="P6" s="209" t="s">
        <v>86</v>
      </c>
      <c r="Q6" s="209" t="s">
        <v>87</v>
      </c>
      <c r="R6" s="209" t="s">
        <v>88</v>
      </c>
      <c r="S6" s="209" t="s">
        <v>89</v>
      </c>
      <c r="T6" s="209" t="s">
        <v>90</v>
      </c>
      <c r="U6" s="209" t="s">
        <v>91</v>
      </c>
      <c r="V6" s="209" t="s">
        <v>92</v>
      </c>
      <c r="W6" s="209" t="s">
        <v>93</v>
      </c>
      <c r="X6" s="209" t="s">
        <v>94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95</v>
      </c>
      <c r="B8" s="224" t="s">
        <v>56</v>
      </c>
      <c r="C8" s="243" t="s">
        <v>57</v>
      </c>
      <c r="D8" s="225"/>
      <c r="E8" s="226"/>
      <c r="F8" s="227"/>
      <c r="G8" s="227">
        <f>SUMIF(AG9:AG30,"&lt;&gt;NOR",G9:G30)</f>
        <v>0</v>
      </c>
      <c r="H8" s="227"/>
      <c r="I8" s="227">
        <f>SUM(I9:I30)</f>
        <v>0</v>
      </c>
      <c r="J8" s="227"/>
      <c r="K8" s="227">
        <f>SUM(K9:K30)</f>
        <v>0</v>
      </c>
      <c r="L8" s="227"/>
      <c r="M8" s="227">
        <f>SUM(M9:M30)</f>
        <v>0</v>
      </c>
      <c r="N8" s="227"/>
      <c r="O8" s="227">
        <f>SUM(O9:O30)</f>
        <v>0</v>
      </c>
      <c r="P8" s="227"/>
      <c r="Q8" s="227">
        <f>SUM(Q9:Q30)</f>
        <v>0</v>
      </c>
      <c r="R8" s="227"/>
      <c r="S8" s="227"/>
      <c r="T8" s="228"/>
      <c r="U8" s="222"/>
      <c r="V8" s="222">
        <f>SUM(V9:V30)</f>
        <v>0</v>
      </c>
      <c r="W8" s="222"/>
      <c r="X8" s="222"/>
      <c r="AG8" t="s">
        <v>96</v>
      </c>
    </row>
    <row r="9" spans="1:60" outlineLevel="1" x14ac:dyDescent="0.2">
      <c r="A9" s="229">
        <v>1</v>
      </c>
      <c r="B9" s="230" t="s">
        <v>273</v>
      </c>
      <c r="C9" s="244" t="s">
        <v>274</v>
      </c>
      <c r="D9" s="231" t="s">
        <v>275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101</v>
      </c>
      <c r="T9" s="235" t="s">
        <v>276</v>
      </c>
      <c r="U9" s="219">
        <v>0</v>
      </c>
      <c r="V9" s="219">
        <f>ROUND(E9*U9,2)</f>
        <v>0</v>
      </c>
      <c r="W9" s="219"/>
      <c r="X9" s="219" t="s">
        <v>208</v>
      </c>
      <c r="Y9" s="210"/>
      <c r="Z9" s="210"/>
      <c r="AA9" s="210"/>
      <c r="AB9" s="210"/>
      <c r="AC9" s="210"/>
      <c r="AD9" s="210"/>
      <c r="AE9" s="210"/>
      <c r="AF9" s="210"/>
      <c r="AG9" s="210" t="s">
        <v>209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0" t="s">
        <v>277</v>
      </c>
      <c r="D10" s="241"/>
      <c r="E10" s="241"/>
      <c r="F10" s="241"/>
      <c r="G10" s="241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202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9" t="s">
        <v>278</v>
      </c>
      <c r="D11" s="240"/>
      <c r="E11" s="240"/>
      <c r="F11" s="240"/>
      <c r="G11" s="240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202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6" t="str">
        <f>C11</f>
        <v>Projednání dočasné úpravy dopravního značení po dobu výstavby s územně příslušným odborem dopravy a d DI Policie ČR.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9" t="s">
        <v>279</v>
      </c>
      <c r="D12" s="240"/>
      <c r="E12" s="240"/>
      <c r="F12" s="240"/>
      <c r="G12" s="240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202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46" t="s">
        <v>56</v>
      </c>
      <c r="D13" s="220"/>
      <c r="E13" s="221">
        <v>1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107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7"/>
      <c r="D14" s="238"/>
      <c r="E14" s="238"/>
      <c r="F14" s="238"/>
      <c r="G14" s="238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108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2</v>
      </c>
      <c r="B15" s="230" t="s">
        <v>280</v>
      </c>
      <c r="C15" s="244" t="s">
        <v>281</v>
      </c>
      <c r="D15" s="231" t="s">
        <v>275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101</v>
      </c>
      <c r="T15" s="235" t="s">
        <v>276</v>
      </c>
      <c r="U15" s="219">
        <v>0</v>
      </c>
      <c r="V15" s="219">
        <f>ROUND(E15*U15,2)</f>
        <v>0</v>
      </c>
      <c r="W15" s="219"/>
      <c r="X15" s="219" t="s">
        <v>208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209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0" t="s">
        <v>282</v>
      </c>
      <c r="D16" s="241"/>
      <c r="E16" s="241"/>
      <c r="F16" s="241"/>
      <c r="G16" s="241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202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vytyčení inženýrských sítí na staveništi jejich správci, s případným provedením průzkumných sond.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6" t="s">
        <v>56</v>
      </c>
      <c r="D17" s="220"/>
      <c r="E17" s="221">
        <v>1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107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7"/>
      <c r="D18" s="238"/>
      <c r="E18" s="238"/>
      <c r="F18" s="238"/>
      <c r="G18" s="238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108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9">
        <v>3</v>
      </c>
      <c r="B19" s="230" t="s">
        <v>283</v>
      </c>
      <c r="C19" s="244" t="s">
        <v>284</v>
      </c>
      <c r="D19" s="231" t="s">
        <v>275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101</v>
      </c>
      <c r="T19" s="235" t="s">
        <v>276</v>
      </c>
      <c r="U19" s="219">
        <v>0</v>
      </c>
      <c r="V19" s="219">
        <f>ROUND(E19*U19,2)</f>
        <v>0</v>
      </c>
      <c r="W19" s="219"/>
      <c r="X19" s="219" t="s">
        <v>208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209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0" t="s">
        <v>285</v>
      </c>
      <c r="D20" s="241"/>
      <c r="E20" s="241"/>
      <c r="F20" s="241"/>
      <c r="G20" s="241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202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49" t="s">
        <v>210</v>
      </c>
      <c r="D21" s="240"/>
      <c r="E21" s="240"/>
      <c r="F21" s="240"/>
      <c r="G21" s="240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202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9" t="s">
        <v>286</v>
      </c>
      <c r="D22" s="240"/>
      <c r="E22" s="240"/>
      <c r="F22" s="240"/>
      <c r="G22" s="240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202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9" t="s">
        <v>287</v>
      </c>
      <c r="D23" s="240"/>
      <c r="E23" s="240"/>
      <c r="F23" s="240"/>
      <c r="G23" s="240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202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36" t="str">
        <f>C23</f>
        <v>- zadavatelem specifikované výstupy (fotografie v papírovém a digitálním formátu) v požadovaném počtu</v>
      </c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6" t="s">
        <v>56</v>
      </c>
      <c r="D24" s="220"/>
      <c r="E24" s="221">
        <v>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107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7"/>
      <c r="D25" s="238"/>
      <c r="E25" s="238"/>
      <c r="F25" s="238"/>
      <c r="G25" s="238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108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29">
        <v>4</v>
      </c>
      <c r="B26" s="230" t="s">
        <v>288</v>
      </c>
      <c r="C26" s="244" t="s">
        <v>289</v>
      </c>
      <c r="D26" s="231" t="s">
        <v>275</v>
      </c>
      <c r="E26" s="232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101</v>
      </c>
      <c r="T26" s="235" t="s">
        <v>276</v>
      </c>
      <c r="U26" s="219">
        <v>0</v>
      </c>
      <c r="V26" s="219">
        <f>ROUND(E26*U26,2)</f>
        <v>0</v>
      </c>
      <c r="W26" s="219"/>
      <c r="X26" s="219" t="s">
        <v>208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209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17"/>
      <c r="B27" s="218"/>
      <c r="C27" s="250" t="s">
        <v>290</v>
      </c>
      <c r="D27" s="241"/>
      <c r="E27" s="241"/>
      <c r="F27" s="241"/>
      <c r="G27" s="241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202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6" t="str">
        <f>C27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</v>
      </c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17"/>
      <c r="B28" s="218"/>
      <c r="C28" s="249" t="s">
        <v>291</v>
      </c>
      <c r="D28" s="240"/>
      <c r="E28" s="240"/>
      <c r="F28" s="240"/>
      <c r="G28" s="240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202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6" t="s">
        <v>56</v>
      </c>
      <c r="D29" s="220"/>
      <c r="E29" s="221">
        <v>1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107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7"/>
      <c r="D30" s="238"/>
      <c r="E30" s="238"/>
      <c r="F30" s="238"/>
      <c r="G30" s="238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108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3" t="s">
        <v>95</v>
      </c>
      <c r="B31" s="224" t="s">
        <v>67</v>
      </c>
      <c r="C31" s="243" t="s">
        <v>27</v>
      </c>
      <c r="D31" s="225"/>
      <c r="E31" s="226"/>
      <c r="F31" s="227"/>
      <c r="G31" s="227">
        <f>SUMIF(AG32:AG35,"&lt;&gt;NOR",G32:G35)</f>
        <v>0</v>
      </c>
      <c r="H31" s="227"/>
      <c r="I31" s="227">
        <f>SUM(I32:I35)</f>
        <v>0</v>
      </c>
      <c r="J31" s="227"/>
      <c r="K31" s="227">
        <f>SUM(K32:K35)</f>
        <v>0</v>
      </c>
      <c r="L31" s="227"/>
      <c r="M31" s="227">
        <f>SUM(M32:M35)</f>
        <v>0</v>
      </c>
      <c r="N31" s="227"/>
      <c r="O31" s="227">
        <f>SUM(O32:O35)</f>
        <v>0</v>
      </c>
      <c r="P31" s="227"/>
      <c r="Q31" s="227">
        <f>SUM(Q32:Q35)</f>
        <v>0</v>
      </c>
      <c r="R31" s="227"/>
      <c r="S31" s="227"/>
      <c r="T31" s="228"/>
      <c r="U31" s="222"/>
      <c r="V31" s="222">
        <f>SUM(V32:V35)</f>
        <v>0</v>
      </c>
      <c r="W31" s="222"/>
      <c r="X31" s="222"/>
      <c r="AG31" t="s">
        <v>96</v>
      </c>
    </row>
    <row r="32" spans="1:60" outlineLevel="1" x14ac:dyDescent="0.2">
      <c r="A32" s="229">
        <v>5</v>
      </c>
      <c r="B32" s="230" t="s">
        <v>292</v>
      </c>
      <c r="C32" s="244" t="s">
        <v>293</v>
      </c>
      <c r="D32" s="231" t="s">
        <v>294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101</v>
      </c>
      <c r="T32" s="235" t="s">
        <v>276</v>
      </c>
      <c r="U32" s="219">
        <v>0</v>
      </c>
      <c r="V32" s="219">
        <f>ROUND(E32*U32,2)</f>
        <v>0</v>
      </c>
      <c r="W32" s="219"/>
      <c r="X32" s="219" t="s">
        <v>208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209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0" t="s">
        <v>295</v>
      </c>
      <c r="D33" s="241"/>
      <c r="E33" s="241"/>
      <c r="F33" s="241"/>
      <c r="G33" s="241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202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36" t="str">
        <f>C33</f>
        <v xml:space="preserve"> (odevzdání dokumentace skutečného provedení stavby v počtu 4 paré v papírové podobě a 3 ks v ele. na CD).</v>
      </c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6" t="s">
        <v>56</v>
      </c>
      <c r="D34" s="220"/>
      <c r="E34" s="221">
        <v>1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107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7"/>
      <c r="D35" s="238"/>
      <c r="E35" s="238"/>
      <c r="F35" s="238"/>
      <c r="G35" s="23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108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3"/>
      <c r="B36" s="4"/>
      <c r="C36" s="25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82</v>
      </c>
    </row>
    <row r="37" spans="1:60" x14ac:dyDescent="0.2">
      <c r="A37" s="213"/>
      <c r="B37" s="214" t="s">
        <v>29</v>
      </c>
      <c r="C37" s="252"/>
      <c r="D37" s="215"/>
      <c r="E37" s="216"/>
      <c r="F37" s="216"/>
      <c r="G37" s="242">
        <f>G8+G31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271</v>
      </c>
    </row>
    <row r="38" spans="1:60" x14ac:dyDescent="0.2">
      <c r="C38" s="253"/>
      <c r="D38" s="10"/>
      <c r="AG38" t="s">
        <v>272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Ze/rYeaHQwSaeL9pIvRADpBppQVlKtZbebV6rl5nv+QTU38mpFp+G/lKP+ufHhtBpTh01ZKYZCSbMKsvgchFA==" saltValue="Q/gYoaIr3e2YQcuuwodQZA==" spinCount="100000" sheet="1"/>
  <mergeCells count="20">
    <mergeCell ref="C33:G33"/>
    <mergeCell ref="C35:G35"/>
    <mergeCell ref="C22:G22"/>
    <mergeCell ref="C23:G23"/>
    <mergeCell ref="C25:G25"/>
    <mergeCell ref="C27:G27"/>
    <mergeCell ref="C28:G28"/>
    <mergeCell ref="C30:G30"/>
    <mergeCell ref="C12:G12"/>
    <mergeCell ref="C14:G14"/>
    <mergeCell ref="C16:G16"/>
    <mergeCell ref="C18:G18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SO 101 Pol</vt:lpstr>
      <vt:lpstr>VRN  VRN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'VRN  VRN  Pol'!Názvy_tisku</vt:lpstr>
      <vt:lpstr>oadresa</vt:lpstr>
      <vt:lpstr>Stavba!Objednatel</vt:lpstr>
      <vt:lpstr>Stavba!Objekt</vt:lpstr>
      <vt:lpstr>'SO 101 SO 101 Pol'!Oblast_tisku</vt:lpstr>
      <vt:lpstr>Stavba!Oblast_tisku</vt:lpstr>
      <vt:lpstr>'VRN  VRN 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2019-10-24T18:53:47Z</dcterms:modified>
</cp:coreProperties>
</file>